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66925"/>
  <mc:AlternateContent xmlns:mc="http://schemas.openxmlformats.org/markup-compatibility/2006">
    <mc:Choice Requires="x15">
      <x15ac:absPath xmlns:x15ac="http://schemas.microsoft.com/office/spreadsheetml/2010/11/ac" url="https://ameresco-my.sharepoint.com/personal/kbyk_ameresco_com/Documents/Desktop/SJI Apps/"/>
    </mc:Choice>
  </mc:AlternateContent>
  <xr:revisionPtr revIDLastSave="53" documentId="8_{2ABD162D-4D95-4210-9F17-6534CF448015}" xr6:coauthVersionLast="47" xr6:coauthVersionMax="47" xr10:uidLastSave="{6D1C9DFF-33A7-4F96-8C84-A14F15C34FE1}"/>
  <workbookProtection workbookAlgorithmName="SHA-512" workbookHashValue="rhjD0F4XtL/Ndtrh6D9DZIe1r0Cr5pKZHKvCsOONHOETeokwIF6W/7bG3yLGt/yzE1sJ/1QopW6c08gVv4jEhg==" workbookSaltValue="wnozfzfSSCuy/BA/ctdiyQ==" workbookSpinCount="100000" lockStructure="1"/>
  <bookViews>
    <workbookView xWindow="-21705" yWindow="1410" windowWidth="19635" windowHeight="11235" tabRatio="955" activeTab="1" xr2:uid="{00000000-000D-0000-FFFF-FFFF00000000}"/>
  </bookViews>
  <sheets>
    <sheet name="Introduction" sheetId="9" r:id="rId1"/>
    <sheet name="Application" sheetId="11" r:id="rId2"/>
    <sheet name="Terms and Conditions" sheetId="19" r:id="rId3"/>
    <sheet name="Tune-Up Checklist-Boiler" sheetId="13" r:id="rId4"/>
    <sheet name="Tune-Up Checklist-Furnace" sheetId="16" r:id="rId5"/>
    <sheet name="Equipment Details-Boiler" sheetId="14" r:id="rId6"/>
    <sheet name="Equipment Details-Furnace" sheetId="17" r:id="rId7"/>
    <sheet name="Project Closeout-Boiler" sheetId="15" r:id="rId8"/>
    <sheet name="Project Closeout-Furnace" sheetId="24" r:id="rId9"/>
    <sheet name="Lookups" sheetId="2" state="hidden" r:id="rId10"/>
    <sheet name="Reference" sheetId="22" state="hidden" r:id="rId11"/>
    <sheet name="Development" sheetId="25" state="hidden" r:id="rId12"/>
  </sheets>
  <externalReferences>
    <externalReference r:id="rId13"/>
  </externalReferences>
  <definedNames>
    <definedName name="Air_Conditioning">Lookups!#REF!</definedName>
    <definedName name="BuildingType">[1]Table!$A$2:$A$29</definedName>
    <definedName name="Heat_Pump">Lookups!#REF!</definedName>
    <definedName name="Packaged_Terminal">Lookups!#REF!</definedName>
    <definedName name="_xlnm.Print_Area" localSheetId="7">'Project Closeout-Boiler'!$A$1:$Q$34</definedName>
    <definedName name="_xlnm.Print_Area" localSheetId="8">'Project Closeout-Furnace'!$A$1:$Q$34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7" i="17" l="1"/>
  <c r="N26" i="17"/>
  <c r="N25" i="17"/>
  <c r="N24" i="17"/>
  <c r="N23" i="17"/>
  <c r="N22" i="17"/>
  <c r="N21" i="17"/>
  <c r="N20" i="17"/>
  <c r="N19" i="17"/>
  <c r="N18" i="17"/>
  <c r="N17" i="17"/>
  <c r="N16" i="17"/>
  <c r="N15" i="17"/>
  <c r="N14" i="17"/>
  <c r="N13" i="17"/>
  <c r="N12" i="17"/>
  <c r="N11" i="17"/>
  <c r="N10" i="17"/>
  <c r="N9" i="17"/>
  <c r="N8" i="17"/>
  <c r="N7" i="17"/>
  <c r="S27" i="17"/>
  <c r="S26" i="17"/>
  <c r="S25" i="17"/>
  <c r="S24" i="17"/>
  <c r="S23" i="17"/>
  <c r="S22" i="17"/>
  <c r="S21" i="17"/>
  <c r="S20" i="17"/>
  <c r="S19" i="17"/>
  <c r="S18" i="17"/>
  <c r="S17" i="17"/>
  <c r="S16" i="17"/>
  <c r="S15" i="17"/>
  <c r="S14" i="17"/>
  <c r="S13" i="17"/>
  <c r="S12" i="17"/>
  <c r="S11" i="17"/>
  <c r="S10" i="17"/>
  <c r="S9" i="17"/>
  <c r="S8" i="17"/>
  <c r="S7" i="17"/>
  <c r="S27" i="14"/>
  <c r="S26" i="14"/>
  <c r="S25" i="14"/>
  <c r="S24" i="14"/>
  <c r="S23" i="14"/>
  <c r="S22" i="14"/>
  <c r="S21" i="14"/>
  <c r="S20" i="14"/>
  <c r="S19" i="14"/>
  <c r="S18" i="14"/>
  <c r="S17" i="14"/>
  <c r="S16" i="14"/>
  <c r="S15" i="14"/>
  <c r="S14" i="14"/>
  <c r="S13" i="14"/>
  <c r="S12" i="14"/>
  <c r="S11" i="14"/>
  <c r="S10" i="14"/>
  <c r="S9" i="14"/>
  <c r="S8" i="14"/>
  <c r="S7" i="14"/>
  <c r="N27" i="14"/>
  <c r="N26" i="14"/>
  <c r="N25" i="14"/>
  <c r="N24" i="14"/>
  <c r="N23" i="14"/>
  <c r="N22" i="14"/>
  <c r="N21" i="14"/>
  <c r="N20" i="14"/>
  <c r="X20" i="14" s="1"/>
  <c r="N19" i="14"/>
  <c r="N18" i="14"/>
  <c r="N17" i="14"/>
  <c r="N16" i="14"/>
  <c r="N15" i="14"/>
  <c r="N14" i="14"/>
  <c r="N13" i="14"/>
  <c r="N12" i="14"/>
  <c r="X12" i="14" s="1"/>
  <c r="N11" i="14"/>
  <c r="N10" i="14"/>
  <c r="N9" i="14"/>
  <c r="N8" i="14"/>
  <c r="W7" i="14"/>
  <c r="X7" i="14"/>
  <c r="X27" i="14"/>
  <c r="X26" i="14"/>
  <c r="X25" i="14"/>
  <c r="X24" i="14"/>
  <c r="X23" i="14"/>
  <c r="X22" i="14"/>
  <c r="X21" i="14"/>
  <c r="X19" i="14"/>
  <c r="X18" i="14"/>
  <c r="X17" i="14"/>
  <c r="X16" i="14"/>
  <c r="X15" i="14"/>
  <c r="X14" i="14"/>
  <c r="X13" i="14"/>
  <c r="X11" i="14"/>
  <c r="X10" i="14"/>
  <c r="X9" i="14"/>
  <c r="X8" i="14"/>
  <c r="W27" i="14"/>
  <c r="W26" i="14"/>
  <c r="W25" i="14"/>
  <c r="W24" i="14"/>
  <c r="W23" i="14"/>
  <c r="W22" i="14"/>
  <c r="W21" i="14"/>
  <c r="W19" i="14"/>
  <c r="W18" i="14"/>
  <c r="W17" i="14"/>
  <c r="W16" i="14"/>
  <c r="W15" i="14"/>
  <c r="W14" i="14"/>
  <c r="W13" i="14"/>
  <c r="W11" i="14"/>
  <c r="W10" i="14"/>
  <c r="W9" i="14"/>
  <c r="W8" i="14"/>
  <c r="W20" i="14" l="1"/>
  <c r="W12" i="14"/>
  <c r="X10" i="17" l="1"/>
  <c r="X9" i="17"/>
  <c r="X8" i="17"/>
  <c r="U10" i="17"/>
  <c r="U9" i="17"/>
  <c r="U8" i="17"/>
  <c r="X27" i="17"/>
  <c r="X26" i="17"/>
  <c r="X25" i="17"/>
  <c r="U24" i="17"/>
  <c r="U23" i="17"/>
  <c r="U22" i="17"/>
  <c r="U21" i="17"/>
  <c r="X20" i="17"/>
  <c r="X19" i="17"/>
  <c r="X18" i="17"/>
  <c r="X17" i="17"/>
  <c r="U16" i="17"/>
  <c r="U15" i="17"/>
  <c r="U14" i="17"/>
  <c r="U13" i="17"/>
  <c r="X12" i="17"/>
  <c r="X11" i="17"/>
  <c r="U7" i="17"/>
  <c r="U27" i="14"/>
  <c r="U26" i="14"/>
  <c r="U25" i="14"/>
  <c r="U24" i="14"/>
  <c r="U23" i="14"/>
  <c r="U22" i="14"/>
  <c r="U21" i="14"/>
  <c r="U20" i="14"/>
  <c r="U19" i="14"/>
  <c r="U18" i="14"/>
  <c r="U17" i="14"/>
  <c r="U16" i="14"/>
  <c r="U15" i="14"/>
  <c r="U14" i="14"/>
  <c r="U13" i="14"/>
  <c r="U12" i="14"/>
  <c r="U11" i="14"/>
  <c r="U10" i="14"/>
  <c r="U7" i="14"/>
  <c r="T27" i="14"/>
  <c r="T26" i="14"/>
  <c r="T25" i="14"/>
  <c r="T24" i="14"/>
  <c r="T23" i="14"/>
  <c r="T22" i="14"/>
  <c r="T21" i="14"/>
  <c r="T20" i="14"/>
  <c r="T19" i="14"/>
  <c r="T18" i="14"/>
  <c r="T17" i="14"/>
  <c r="T16" i="14"/>
  <c r="T15" i="14"/>
  <c r="T14" i="14"/>
  <c r="T13" i="14"/>
  <c r="T12" i="14"/>
  <c r="T11" i="14"/>
  <c r="T7" i="14"/>
  <c r="U8" i="14"/>
  <c r="N7" i="14"/>
  <c r="C7" i="17"/>
  <c r="N8" i="24"/>
  <c r="J8" i="24"/>
  <c r="E8" i="24"/>
  <c r="J8" i="15"/>
  <c r="E8" i="15"/>
  <c r="F7" i="24"/>
  <c r="F6" i="24"/>
  <c r="N8" i="15"/>
  <c r="F7" i="15"/>
  <c r="F6" i="15"/>
  <c r="B10" i="14"/>
  <c r="C10" i="14"/>
  <c r="W9" i="17"/>
  <c r="W10" i="17"/>
  <c r="W11" i="17"/>
  <c r="W12" i="17"/>
  <c r="W13" i="17"/>
  <c r="W14" i="17"/>
  <c r="W15" i="17"/>
  <c r="W16" i="17"/>
  <c r="W17" i="17"/>
  <c r="W18" i="17"/>
  <c r="W19" i="17"/>
  <c r="W20" i="17"/>
  <c r="W21" i="17"/>
  <c r="W22" i="17"/>
  <c r="W23" i="17"/>
  <c r="W24" i="17"/>
  <c r="W25" i="17"/>
  <c r="W26" i="17"/>
  <c r="W27" i="17"/>
  <c r="W8" i="17"/>
  <c r="W7" i="17"/>
  <c r="Q8" i="17"/>
  <c r="Q10" i="14"/>
  <c r="Q11" i="14"/>
  <c r="Q12" i="14"/>
  <c r="Q13" i="14"/>
  <c r="Q14" i="14"/>
  <c r="Q15" i="14"/>
  <c r="Q16" i="14"/>
  <c r="Q17" i="14"/>
  <c r="Q18" i="14"/>
  <c r="Q19" i="14"/>
  <c r="Q20" i="14"/>
  <c r="Q21" i="14"/>
  <c r="Q22" i="14"/>
  <c r="Q23" i="14"/>
  <c r="Q24" i="14"/>
  <c r="Q25" i="14"/>
  <c r="Q26" i="14"/>
  <c r="Q27" i="14"/>
  <c r="U11" i="17" l="1"/>
  <c r="X13" i="17"/>
  <c r="T13" i="17"/>
  <c r="U17" i="17"/>
  <c r="X15" i="17"/>
  <c r="T15" i="17"/>
  <c r="U19" i="17"/>
  <c r="X21" i="17"/>
  <c r="T21" i="17"/>
  <c r="U25" i="17"/>
  <c r="X23" i="17"/>
  <c r="T23" i="17"/>
  <c r="U27" i="17"/>
  <c r="T14" i="17"/>
  <c r="T22" i="17"/>
  <c r="U18" i="17"/>
  <c r="U26" i="17"/>
  <c r="X14" i="17"/>
  <c r="X22" i="17"/>
  <c r="T16" i="17"/>
  <c r="T24" i="17"/>
  <c r="U12" i="17"/>
  <c r="U20" i="17"/>
  <c r="X16" i="17"/>
  <c r="X24" i="17"/>
  <c r="T17" i="17"/>
  <c r="T25" i="17"/>
  <c r="T18" i="17"/>
  <c r="T26" i="17"/>
  <c r="T11" i="17"/>
  <c r="T19" i="17"/>
  <c r="T27" i="17"/>
  <c r="T12" i="17"/>
  <c r="T20" i="17"/>
  <c r="X7" i="17"/>
  <c r="U9" i="14"/>
  <c r="W28" i="14"/>
  <c r="D3" i="14" s="1"/>
  <c r="I26" i="15" s="1"/>
  <c r="W28" i="17"/>
  <c r="D3" i="17" s="1"/>
  <c r="V11" i="17"/>
  <c r="V12" i="17"/>
  <c r="V13" i="17"/>
  <c r="V14" i="17"/>
  <c r="V15" i="17"/>
  <c r="V16" i="17"/>
  <c r="V17" i="17"/>
  <c r="V18" i="17"/>
  <c r="V19" i="17"/>
  <c r="V20" i="17"/>
  <c r="V21" i="17"/>
  <c r="V22" i="17"/>
  <c r="V23" i="17"/>
  <c r="V24" i="17"/>
  <c r="V25" i="17"/>
  <c r="V26" i="17"/>
  <c r="V27" i="17"/>
  <c r="V24" i="14" l="1"/>
  <c r="V16" i="14"/>
  <c r="V15" i="14"/>
  <c r="V25" i="14"/>
  <c r="V23" i="14"/>
  <c r="V22" i="14"/>
  <c r="V14" i="14"/>
  <c r="V8" i="14"/>
  <c r="V13" i="14"/>
  <c r="V9" i="14"/>
  <c r="V20" i="14"/>
  <c r="V12" i="14"/>
  <c r="V27" i="14"/>
  <c r="V19" i="14"/>
  <c r="V11" i="14"/>
  <c r="V17" i="14"/>
  <c r="V21" i="14"/>
  <c r="V26" i="14"/>
  <c r="V18" i="14"/>
  <c r="V10" i="14"/>
  <c r="V8" i="17"/>
  <c r="X28" i="17"/>
  <c r="A3" i="17" s="1"/>
  <c r="B4" i="25"/>
  <c r="B3" i="25"/>
  <c r="K2" i="11" s="1"/>
  <c r="X28" i="14" l="1"/>
  <c r="A3" i="14" s="1"/>
  <c r="G26" i="15" s="1"/>
  <c r="G26" i="24" l="1"/>
  <c r="V9" i="17"/>
  <c r="V10" i="17"/>
  <c r="V7" i="17"/>
  <c r="Q27" i="17"/>
  <c r="Q26" i="17"/>
  <c r="Q25" i="17"/>
  <c r="Q24" i="17"/>
  <c r="Q23" i="17"/>
  <c r="Q22" i="17"/>
  <c r="Q21" i="17"/>
  <c r="Q20" i="17"/>
  <c r="Q19" i="17"/>
  <c r="Q18" i="17"/>
  <c r="Q17" i="17"/>
  <c r="Q16" i="17"/>
  <c r="Q15" i="17"/>
  <c r="Q14" i="17"/>
  <c r="Q13" i="17"/>
  <c r="Q12" i="17"/>
  <c r="Q11" i="17"/>
  <c r="Q10" i="17"/>
  <c r="Q9" i="17"/>
  <c r="Q7" i="17"/>
  <c r="Q9" i="14"/>
  <c r="Q8" i="14"/>
  <c r="Q7" i="14"/>
  <c r="V28" i="17" l="1"/>
  <c r="C3" i="17" s="1"/>
  <c r="M26" i="24" s="1"/>
  <c r="V7" i="14"/>
  <c r="D9" i="17"/>
  <c r="C9" i="17"/>
  <c r="B9" i="17"/>
  <c r="B9" i="14" l="1"/>
  <c r="C9" i="14"/>
  <c r="B11" i="14"/>
  <c r="C11" i="14"/>
  <c r="B12" i="14"/>
  <c r="C12" i="14"/>
  <c r="D7" i="14" l="1"/>
  <c r="C7" i="14"/>
  <c r="C8" i="14"/>
  <c r="B8" i="14"/>
  <c r="B7" i="14"/>
  <c r="D7" i="17"/>
  <c r="R7" i="17" s="1"/>
  <c r="B7" i="17"/>
  <c r="R9" i="17"/>
  <c r="T9" i="17" s="1"/>
  <c r="D10" i="17"/>
  <c r="R10" i="17" s="1"/>
  <c r="T10" i="17" s="1"/>
  <c r="D11" i="17"/>
  <c r="R11" i="17" s="1"/>
  <c r="D12" i="17"/>
  <c r="R12" i="17" s="1"/>
  <c r="D13" i="17"/>
  <c r="R13" i="17" s="1"/>
  <c r="D14" i="17"/>
  <c r="D15" i="17"/>
  <c r="R15" i="17" s="1"/>
  <c r="D16" i="17"/>
  <c r="R16" i="17" s="1"/>
  <c r="D17" i="17"/>
  <c r="R17" i="17" s="1"/>
  <c r="D18" i="17"/>
  <c r="R18" i="17" s="1"/>
  <c r="D19" i="17"/>
  <c r="R19" i="17" s="1"/>
  <c r="D20" i="17"/>
  <c r="R20" i="17" s="1"/>
  <c r="D21" i="17"/>
  <c r="R21" i="17" s="1"/>
  <c r="D22" i="17"/>
  <c r="R22" i="17" s="1"/>
  <c r="D23" i="17"/>
  <c r="R23" i="17" s="1"/>
  <c r="D24" i="17"/>
  <c r="R24" i="17" s="1"/>
  <c r="D25" i="17"/>
  <c r="R25" i="17" s="1"/>
  <c r="D26" i="17"/>
  <c r="D27" i="17"/>
  <c r="R27" i="17" s="1"/>
  <c r="D8" i="17"/>
  <c r="R8" i="17" s="1"/>
  <c r="T8" i="17" s="1"/>
  <c r="C10" i="17"/>
  <c r="C11" i="17"/>
  <c r="C12" i="17"/>
  <c r="C13" i="17"/>
  <c r="C14" i="17"/>
  <c r="C15" i="17"/>
  <c r="C16" i="17"/>
  <c r="C17" i="17"/>
  <c r="C18" i="17"/>
  <c r="C19" i="17"/>
  <c r="C20" i="17"/>
  <c r="C21" i="17"/>
  <c r="C22" i="17"/>
  <c r="C23" i="17"/>
  <c r="C24" i="17"/>
  <c r="C25" i="17"/>
  <c r="C26" i="17"/>
  <c r="C27" i="17"/>
  <c r="C8" i="17"/>
  <c r="B10" i="17"/>
  <c r="B11" i="17"/>
  <c r="B12" i="17"/>
  <c r="B13" i="17"/>
  <c r="B14" i="17"/>
  <c r="B15" i="17"/>
  <c r="B16" i="17"/>
  <c r="B17" i="17"/>
  <c r="B18" i="17"/>
  <c r="B19" i="17"/>
  <c r="B20" i="17"/>
  <c r="B21" i="17"/>
  <c r="B22" i="17"/>
  <c r="B23" i="17"/>
  <c r="B24" i="17"/>
  <c r="B25" i="17"/>
  <c r="B26" i="17"/>
  <c r="B27" i="17"/>
  <c r="B8" i="17"/>
  <c r="O28" i="17"/>
  <c r="I26" i="24" s="1"/>
  <c r="O28" i="14"/>
  <c r="T7" i="17" l="1"/>
  <c r="R26" i="17"/>
  <c r="R14" i="17"/>
  <c r="D9" i="14"/>
  <c r="R9" i="14" s="1"/>
  <c r="T9" i="14" s="1"/>
  <c r="D10" i="14"/>
  <c r="R10" i="14" s="1"/>
  <c r="T10" i="14" s="1"/>
  <c r="D11" i="14"/>
  <c r="R11" i="14" s="1"/>
  <c r="D12" i="14"/>
  <c r="R12" i="14" s="1"/>
  <c r="D13" i="14"/>
  <c r="R13" i="14" s="1"/>
  <c r="D14" i="14"/>
  <c r="R14" i="14" s="1"/>
  <c r="D15" i="14"/>
  <c r="R15" i="14" s="1"/>
  <c r="D16" i="14"/>
  <c r="R16" i="14" s="1"/>
  <c r="D17" i="14"/>
  <c r="R17" i="14" s="1"/>
  <c r="D18" i="14"/>
  <c r="R18" i="14" s="1"/>
  <c r="D19" i="14"/>
  <c r="R19" i="14" s="1"/>
  <c r="D20" i="14"/>
  <c r="R20" i="14" s="1"/>
  <c r="D21" i="14"/>
  <c r="R21" i="14" s="1"/>
  <c r="D22" i="14"/>
  <c r="R22" i="14" s="1"/>
  <c r="D23" i="14"/>
  <c r="R23" i="14" s="1"/>
  <c r="D24" i="14"/>
  <c r="R24" i="14" s="1"/>
  <c r="D25" i="14"/>
  <c r="R25" i="14" s="1"/>
  <c r="D26" i="14"/>
  <c r="R26" i="14" s="1"/>
  <c r="D27" i="14"/>
  <c r="R27" i="14" s="1"/>
  <c r="D8" i="14"/>
  <c r="R8" i="14" s="1"/>
  <c r="T8" i="14" s="1"/>
  <c r="C13" i="14"/>
  <c r="C14" i="14"/>
  <c r="C15" i="14"/>
  <c r="C16" i="14"/>
  <c r="C17" i="14"/>
  <c r="C18" i="14"/>
  <c r="C19" i="14"/>
  <c r="C20" i="14"/>
  <c r="C21" i="14"/>
  <c r="C22" i="14"/>
  <c r="C23" i="14"/>
  <c r="C24" i="14"/>
  <c r="C25" i="14"/>
  <c r="C26" i="14"/>
  <c r="C27" i="14"/>
  <c r="B13" i="14"/>
  <c r="B14" i="14"/>
  <c r="B15" i="14"/>
  <c r="B16" i="14"/>
  <c r="B17" i="14"/>
  <c r="B18" i="14"/>
  <c r="B19" i="14"/>
  <c r="B20" i="14"/>
  <c r="B21" i="14"/>
  <c r="B22" i="14"/>
  <c r="B23" i="14"/>
  <c r="B24" i="14"/>
  <c r="B25" i="14"/>
  <c r="B26" i="14"/>
  <c r="B27" i="14"/>
  <c r="R7" i="14"/>
  <c r="T28" i="17" l="1"/>
  <c r="B3" i="17" s="1"/>
  <c r="S28" i="17"/>
  <c r="T28" i="14"/>
  <c r="B3" i="14" s="1"/>
  <c r="S28" i="14" l="1"/>
  <c r="V28" i="14"/>
  <c r="C3" i="14" l="1"/>
  <c r="M26" i="15" s="1"/>
</calcChain>
</file>

<file path=xl/sharedStrings.xml><?xml version="1.0" encoding="utf-8"?>
<sst xmlns="http://schemas.openxmlformats.org/spreadsheetml/2006/main" count="320" uniqueCount="204">
  <si>
    <t>Introduction</t>
  </si>
  <si>
    <t>Project Eligibility</t>
  </si>
  <si>
    <t>Minimum Eligibility Requirements</t>
  </si>
  <si>
    <t>Eligible Equipment</t>
  </si>
  <si>
    <t>General Project Information</t>
  </si>
  <si>
    <t xml:space="preserve">Facility Street Address: </t>
  </si>
  <si>
    <t xml:space="preserve">Facility City / Zip Code: </t>
  </si>
  <si>
    <t xml:space="preserve">Customer Contact Phone: </t>
  </si>
  <si>
    <t xml:space="preserve">Facility Type: </t>
  </si>
  <si>
    <t xml:space="preserve">Customer Contact Email: </t>
  </si>
  <si>
    <t>Additional Information</t>
  </si>
  <si>
    <t xml:space="preserve">K-12 School?: </t>
  </si>
  <si>
    <t>*
*
*
*</t>
  </si>
  <si>
    <t>Building Type</t>
  </si>
  <si>
    <t>Example</t>
  </si>
  <si>
    <t>Main Building</t>
  </si>
  <si>
    <t>Auto Repair</t>
  </si>
  <si>
    <t>Yes</t>
  </si>
  <si>
    <t># of Units</t>
  </si>
  <si>
    <t>Default Annual Heating EFLH</t>
  </si>
  <si>
    <t>Include in Scope?</t>
  </si>
  <si>
    <t>Tune-Up Cost</t>
  </si>
  <si>
    <t>Notes</t>
  </si>
  <si>
    <t>Project Closeout</t>
  </si>
  <si>
    <t xml:space="preserve">Facility Address: </t>
  </si>
  <si>
    <t>NJ</t>
  </si>
  <si>
    <t>Street</t>
  </si>
  <si>
    <t xml:space="preserve">    City</t>
  </si>
  <si>
    <t>Zip</t>
  </si>
  <si>
    <t xml:space="preserve">Required Documents: </t>
  </si>
  <si>
    <t>□</t>
  </si>
  <si>
    <t>Participating Customer</t>
  </si>
  <si>
    <t>Date</t>
  </si>
  <si>
    <t>Participating Contractor</t>
  </si>
  <si>
    <t>Scope of Work</t>
  </si>
  <si>
    <t>The work performed by the Participating Contractor in connection with the Project is outlined below:</t>
  </si>
  <si>
    <t>Amount</t>
  </si>
  <si>
    <t>Yes / No</t>
  </si>
  <si>
    <t>EFLH Cooling</t>
  </si>
  <si>
    <t>EFLH Heating</t>
  </si>
  <si>
    <t>Education – Primary School</t>
  </si>
  <si>
    <t>Education – Secondary School</t>
  </si>
  <si>
    <t>Education – Community College</t>
  </si>
  <si>
    <t>Education – University</t>
  </si>
  <si>
    <t>Grocery</t>
  </si>
  <si>
    <t xml:space="preserve">Medical – Hospital </t>
  </si>
  <si>
    <t>Medical – Clinic</t>
  </si>
  <si>
    <t>Lodging Hotel (Guest Rooms)</t>
  </si>
  <si>
    <t>Lodging Motel</t>
  </si>
  <si>
    <t>Manufacturing – Light Industrial</t>
  </si>
  <si>
    <t>Office - Large</t>
  </si>
  <si>
    <t>Office - Small</t>
  </si>
  <si>
    <t>Public Assembly/Meeting Hall</t>
  </si>
  <si>
    <t>Restaurant – Sit-Down</t>
  </si>
  <si>
    <t>Restaurant – Fast-Food</t>
  </si>
  <si>
    <t>Retail – 3-Story Large</t>
  </si>
  <si>
    <t>Retail – Single-Story Large</t>
  </si>
  <si>
    <t>Retail – Small</t>
  </si>
  <si>
    <t>Religious Worship</t>
  </si>
  <si>
    <t xml:space="preserve">Storage Conditioned </t>
  </si>
  <si>
    <t>Storage Unconditioned</t>
  </si>
  <si>
    <t>Warehouse</t>
  </si>
  <si>
    <t>Other</t>
  </si>
  <si>
    <t>Space Heating Boiler Tune-Up</t>
  </si>
  <si>
    <t>Boiler Unit ID(s)</t>
  </si>
  <si>
    <t>Measure combustion efficiency using an electronic flue gas analyzer</t>
  </si>
  <si>
    <t>Check for proper venting</t>
  </si>
  <si>
    <t>Complete visual inspection of system piping and insulation</t>
  </si>
  <si>
    <t>Check safety controls</t>
  </si>
  <si>
    <t>Check adequacy of combustion air intake</t>
  </si>
  <si>
    <t>Perform all flame safeguard and safety trip checks</t>
  </si>
  <si>
    <t>Check all hand hole plates and manhole plates for leaks at normal operating temperatures and pressures</t>
  </si>
  <si>
    <t>Adjust airflow and reduce excessive stack temperatures</t>
  </si>
  <si>
    <t>Adjust burner and gas input, manual or motorized draft control</t>
  </si>
  <si>
    <t>Clean fireside surfaces</t>
  </si>
  <si>
    <t>Cleanburner and burner pilot</t>
  </si>
  <si>
    <t>Clean air damper and blower assembly</t>
  </si>
  <si>
    <t>Check pilot electrode and adjust or replace</t>
  </si>
  <si>
    <t>Make necessary adjustments to burner for proper combustion</t>
  </si>
  <si>
    <t>Inspect all refractory.  Patch and wash coast as required</t>
  </si>
  <si>
    <t>Inspect gaskets on front and rear doors and replace as necessary</t>
  </si>
  <si>
    <t>Seal and close front and rear doors properly</t>
  </si>
  <si>
    <t>Clean low and auxiliary low water cut-off controls, then re-9nstall using new gaskets</t>
  </si>
  <si>
    <t>Clean plugs in control piping</t>
  </si>
  <si>
    <t>Remove all hand hole and manhole plates.  Flush boiler with water to remove loose scale and sediment</t>
  </si>
  <si>
    <t>Replace all hand hole and manhole plates with new gaskets</t>
  </si>
  <si>
    <t>Open feedwater tank manway, inspect and clean as required.  Replace manway plate with new gasket</t>
  </si>
  <si>
    <t>Clean motor starter contacts and check operation</t>
  </si>
  <si>
    <t>Troubleshoot any boiler system problems as requested by on-site personnel</t>
  </si>
  <si>
    <t>Boiler Location 
(Facility or Building Name)</t>
  </si>
  <si>
    <t>Boiler Manufacturer</t>
  </si>
  <si>
    <t>Boiler Location</t>
  </si>
  <si>
    <t>Boiler Model Number</t>
  </si>
  <si>
    <t>Boiler Input Capacity (BTUs/Hr)</t>
  </si>
  <si>
    <t xml:space="preserve">Total </t>
  </si>
  <si>
    <t>Eligibility Status</t>
  </si>
  <si>
    <t>Check and clean blower assembly and components per manufacturer's recommendations</t>
  </si>
  <si>
    <t>Check ignition system and safety systems and clean and adjust as needed</t>
  </si>
  <si>
    <t>Check and clean heat exchanger per manufacturer's recommendations</t>
  </si>
  <si>
    <t>Check air filter and clean or replace per manufacturer's recommendations</t>
  </si>
  <si>
    <t>Check for correct line and load volts/amps</t>
  </si>
  <si>
    <t>Check thermostat operation is per manufacturer's recommendations</t>
  </si>
  <si>
    <t>Inspect for gas leaks</t>
  </si>
  <si>
    <t>Inspect exhaust/flue for proper attachment and operation</t>
  </si>
  <si>
    <t>Inspect control box, wiring and controls for proper connections and performance</t>
  </si>
  <si>
    <t>Inspect duct work connected to furnace for leaks or blockages</t>
  </si>
  <si>
    <t>Measure temperature rise and adjust flow as needed</t>
  </si>
  <si>
    <t>Where applicable lubricate motor and inspect and replace fan belt if required</t>
  </si>
  <si>
    <t>Clean burner per manufacturer's recommendations and adjust as needed</t>
  </si>
  <si>
    <t>Perform carbon monoxide test and adjust heating system until results are within standard industry acceptable limits</t>
  </si>
  <si>
    <t>Furnace Location 
(Facility or Building Name)</t>
  </si>
  <si>
    <t>Furnace Unit ID(s)</t>
  </si>
  <si>
    <t xml:space="preserve">Years since last Furnace tune-up </t>
  </si>
  <si>
    <t xml:space="preserve">Years since last Boiler tune-up </t>
  </si>
  <si>
    <t>Furnace Location</t>
  </si>
  <si>
    <t>Furnace Manufacturer</t>
  </si>
  <si>
    <t>Furnace Model Number</t>
  </si>
  <si>
    <t>Furnace Input Capacity (BTUs/Hr)</t>
  </si>
  <si>
    <t>Space Heating Boiler-Furnace Tune-Up</t>
  </si>
  <si>
    <t>Boilers - space heating
Furnaces - space heating</t>
  </si>
  <si>
    <t>Incentives</t>
  </si>
  <si>
    <t>Boiler Tune-up - $1.00 per Mbtu Input Capacity
Furnace Tune-up - $150 per furnace
Incentives are capped at 100% of the tune-up cost, applied at the unit level.</t>
  </si>
  <si>
    <t>Instructions</t>
  </si>
  <si>
    <t>move instructions here</t>
  </si>
  <si>
    <t>Space Heating Boiler-Furnace Tune-Up Application</t>
  </si>
  <si>
    <t xml:space="preserve">Company Name: </t>
  </si>
  <si>
    <t xml:space="preserve">Customer Name / Title: </t>
  </si>
  <si>
    <t xml:space="preserve">Gas Account Number: </t>
  </si>
  <si>
    <t>Contractor Phone:</t>
  </si>
  <si>
    <t>Contractor Email:</t>
  </si>
  <si>
    <t xml:space="preserve">Contractor Address: </t>
  </si>
  <si>
    <t xml:space="preserve">City / Zip Code: </t>
  </si>
  <si>
    <t>https://www.arcgis.com/apps/webappviewer/index.html?id=96ec274c50a34890b23263f101e4ad9b</t>
  </si>
  <si>
    <t xml:space="preserve">Municipality or County?: </t>
  </si>
  <si>
    <t>Space Heating Boiler Tune-Up Checklist</t>
  </si>
  <si>
    <t>Tune-up activities eligible to be performed by tune-up technician</t>
  </si>
  <si>
    <t>Tune-up activies eligible to be performed by internal maintenance staff or tune-up technician at periods of boiler shutdown</t>
  </si>
  <si>
    <t>Select "Yes" or "No" in columns U through AC for each item completed by in-house maintenance staff or tune-up technician</t>
  </si>
  <si>
    <t>Select "Yes" or "No" in columns F through T for each item completed by tune-up technician</t>
  </si>
  <si>
    <t>Building Type
(select from dropdown)</t>
  </si>
  <si>
    <t>Annual Therm Savings / Unit</t>
  </si>
  <si>
    <t>Estimated Incentive / Unit</t>
  </si>
  <si>
    <t>Space Heating Furnace Tune-Up Checklist</t>
  </si>
  <si>
    <t>Space Heating Boiler Tune-Up Details</t>
  </si>
  <si>
    <t>Total Rebate</t>
  </si>
  <si>
    <t>Project Cost</t>
  </si>
  <si>
    <t>Total Annual Savings Therms</t>
  </si>
  <si>
    <t>State</t>
  </si>
  <si>
    <t>Final invoice for tune-up listing itemized equipment and labor costs</t>
  </si>
  <si>
    <t>W9 Form for payee</t>
  </si>
  <si>
    <t>Measure Description</t>
  </si>
  <si>
    <t>Boiler Tune-up</t>
  </si>
  <si>
    <t>Estimated Rebate</t>
  </si>
  <si>
    <t>Unit Quantity</t>
  </si>
  <si>
    <t>Space Heating Furnace Tune-Up</t>
  </si>
  <si>
    <t>Furnace Tune-up</t>
  </si>
  <si>
    <t>Revision History</t>
  </si>
  <si>
    <t>Current Version #:</t>
  </si>
  <si>
    <t>Current Effective Date:</t>
  </si>
  <si>
    <t>Changes</t>
  </si>
  <si>
    <t>Version Number</t>
  </si>
  <si>
    <t>Initials</t>
  </si>
  <si>
    <t>KAB</t>
  </si>
  <si>
    <t>Created SJI Tune-up Workbook from ACE Tune-up Version. Small Business Furnace Tune-Up (removed electric savings) and Space Heating Boiler Tune-Up measures.  The measures are referenced from Illinois TRM v. 9.0 Vol.2 and in Reference tab.</t>
  </si>
  <si>
    <t>SJGBusiness@appliedenergygroup.com</t>
  </si>
  <si>
    <t xml:space="preserve">When the tune-up is complete, verify the Scope of Work fields below. Submit the signed Scope of Work with the required documents listed below to the program via email to: </t>
  </si>
  <si>
    <t>No</t>
  </si>
  <si>
    <t xml:space="preserve">Project in Urban Enterprise Zone?: </t>
  </si>
  <si>
    <t xml:space="preserve">Project in Opportunity Zone?: </t>
  </si>
  <si>
    <t>Visit website below and enter address in search box</t>
  </si>
  <si>
    <t>At left check Urban Enterprise or Opportunity Zone if applicable</t>
  </si>
  <si>
    <t>To determine if project is in Urban Enterprise or Opportunity Zone:</t>
  </si>
  <si>
    <t>Estimated Total Boiler Incentive (capped at cost)</t>
  </si>
  <si>
    <r>
      <rPr>
        <b/>
        <sz val="10"/>
        <color theme="0"/>
        <rFont val="Roboto"/>
      </rPr>
      <t>E</t>
    </r>
    <r>
      <rPr>
        <i/>
        <sz val="10"/>
        <color theme="0"/>
        <rFont val="Roboto"/>
      </rPr>
      <t>ff</t>
    </r>
    <r>
      <rPr>
        <i/>
        <vertAlign val="subscript"/>
        <sz val="10"/>
        <color theme="0"/>
        <rFont val="Roboto"/>
      </rPr>
      <t>before</t>
    </r>
    <r>
      <rPr>
        <b/>
        <sz val="9"/>
        <color theme="0"/>
        <rFont val="Roboto"/>
      </rPr>
      <t xml:space="preserve"> - Efficiency before based on testing</t>
    </r>
  </si>
  <si>
    <r>
      <rPr>
        <b/>
        <sz val="10"/>
        <color theme="0"/>
        <rFont val="Roboto"/>
      </rPr>
      <t>E</t>
    </r>
    <r>
      <rPr>
        <i/>
        <sz val="10"/>
        <color theme="0"/>
        <rFont val="Roboto"/>
      </rPr>
      <t>ff</t>
    </r>
    <r>
      <rPr>
        <i/>
        <vertAlign val="subscript"/>
        <sz val="10"/>
        <color theme="0"/>
        <rFont val="Roboto"/>
      </rPr>
      <t>after</t>
    </r>
    <r>
      <rPr>
        <b/>
        <sz val="9"/>
        <color theme="0"/>
        <rFont val="Roboto"/>
      </rPr>
      <t xml:space="preserve"> - Efficiency before based on testing</t>
    </r>
  </si>
  <si>
    <t>Age of Existing Equipment
(Years)</t>
  </si>
  <si>
    <r>
      <t>E</t>
    </r>
    <r>
      <rPr>
        <i/>
        <sz val="8"/>
        <color theme="0"/>
        <rFont val="Roboto"/>
      </rPr>
      <t>i</t>
    </r>
    <r>
      <rPr>
        <i/>
        <sz val="9"/>
        <color theme="0"/>
        <rFont val="Roboto"/>
      </rPr>
      <t xml:space="preserve"> - Boiler tune-up Efficiency improvement</t>
    </r>
  </si>
  <si>
    <t>N95ESN1202422A</t>
  </si>
  <si>
    <t>Comfortmaker</t>
  </si>
  <si>
    <t xml:space="preserve">When the tune-up is complete, verify the Scope of Work fields below. Submit the signed Closeout form with the required documents listed below to the program via email to: </t>
  </si>
  <si>
    <t>Boiler - Furnace Tune-Up Application (this excel workbook)</t>
  </si>
  <si>
    <r>
      <t>By signing below, the Customer and Contractor agree the Scope of Work above was completed.  Customer certifies they have the authority to contract for work in the Facility in connection with the Measures listed and, if the Customer does not own the Facility, the Owner has granted permission to Customer for performance of such work</t>
    </r>
    <r>
      <rPr>
        <sz val="10"/>
        <color indexed="8"/>
        <rFont val="Roboto"/>
      </rPr>
      <t xml:space="preserve">. Customer acknowledges and agrees to the Terms and Conditions contained within this workbook. </t>
    </r>
  </si>
  <si>
    <t>Signed Project Closeout document (print, sign and scan this form)</t>
  </si>
  <si>
    <t>Participating Customer:</t>
  </si>
  <si>
    <t>Participating Contractor:</t>
  </si>
  <si>
    <t>Clever Brooks</t>
  </si>
  <si>
    <t>CBLE-4D</t>
  </si>
  <si>
    <t>Number of Eligible Units</t>
  </si>
  <si>
    <t>Eligible Units</t>
  </si>
  <si>
    <t>Scope Project Cost</t>
  </si>
  <si>
    <t xml:space="preserve">Tune-up Cost for those in Scope </t>
  </si>
  <si>
    <t>Contractor Information</t>
  </si>
  <si>
    <t>EX-1</t>
  </si>
  <si>
    <r>
      <t xml:space="preserve">The </t>
    </r>
    <r>
      <rPr>
        <b/>
        <sz val="11"/>
        <color indexed="8"/>
        <rFont val="Roboto"/>
      </rPr>
      <t>Space Heating Boiler-Furnace Tune-Up Application and Savings Tool</t>
    </r>
    <r>
      <rPr>
        <sz val="11"/>
        <color indexed="8"/>
        <rFont val="Roboto"/>
      </rPr>
      <t xml:space="preserve"> calculates estimated energy savings and incentive amounts in accordance with the Energy Management Program guidelines and the savings protocols agreed to by the utility working group. The form is designed to provide the necessary information and data collection needed to participate in the program. </t>
    </r>
  </si>
  <si>
    <t>1. Combustion testing for each piece of equipment must be performed at a mid-range firing rate representative of average building operating conditions over the course of the heating season. Firing rate should be consistent for pre- and post tune-up.
2.  Beginning with the "Application" tab, input the project data into all light blue shaded fields. Some input cells contain drop down menus with a list of entry choices for that particular field. 
3.  Fill out the appropriate "Tune-Up Checklist" tab by entering equipment on a separate line for each unit and confirm the tune-up activities completed. The equipment location, unit ID and building type will pre-fill in the related "Equipment Details" tab.
4.  In the appropriate "Equipment Details" tab, enter the technical information for each unit. All light blue shaded fields are required, grey fields calculate automatically. 
5.  Read the "Terms and Conditions" tab, acknowledged in the "Project Closeout" tab.
6.  Print the Project Closeout Form, which populates automatically based on the "Equipment Details" tab. Both Customer and Contractor must sign form.
7.  Email this completed application workbook, signed scope of work / rebate request, itemized invoice (labor / material), combustion test pre- and post results, and payee W9 to the program as indicated under the "Project Closeout" tab.</t>
  </si>
  <si>
    <t>To participate, the customer must have an active commercial natural gas account in good standing.  
Eligible units must not be included under a standing maintenance contract and must not have had a tune-up in the last three years. 
This application covers tune-ups for space heating equipment only. Other equipment (process or other use) is ineligible.</t>
  </si>
  <si>
    <t>Corrected SJG to ETG in T&amp;Cs (Pre- and Post-Inspection section</t>
  </si>
  <si>
    <t>Eligible</t>
  </si>
  <si>
    <t>Estimated Total Furnace Incentive (capped at cost)</t>
  </si>
  <si>
    <t>No Prior Tune-up Application</t>
  </si>
  <si>
    <t>Total Therm Savings If Eligible</t>
  </si>
  <si>
    <t>Space Heating Furnace Tune-Up Details</t>
  </si>
  <si>
    <t>Furnace Age &lt; 1 Year</t>
  </si>
  <si>
    <t>Corrected dropdowns for eligibility, added eligibility column, corrected logos on close-out tabs, corrected savings and incentive calculations based on eligibility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</si>
</sst>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quot;$&quot;#,##0.00"/>
    <numFmt numFmtId="165" formatCode="#,##0.0_);\(#,##0.0\)"/>
    <numFmt numFmtId="166" formatCode="00000"/>
    <numFmt numFmtId="167" formatCode="[&lt;=9999999]###\-####;\(###\)\ ###\-####"/>
    <numFmt numFmtId="168" formatCode="0.0%"/>
  </numFmts>
  <fonts count="57" x14ac:knownFonts="1">
    <font>
      <sz val="11"/>
      <color theme="1"/>
      <name val="Calibri"/>
      <family val="2"/>
      <scheme val="minor"/>
    </font>
    <font>
      <sz val="11"/>
      <color theme="1"/>
      <name val="Calibri"/>
      <family val="2"/>
      <scheme val="minor"/>
    </font>
    <font>
      <sz val="9"/>
      <color theme="1"/>
      <name val="Arial Narrow"/>
      <family val="2"/>
    </font>
    <font>
      <u/>
      <sz val="11"/>
      <color theme="10"/>
      <name val="Calibri"/>
      <family val="2"/>
      <scheme val="minor"/>
    </font>
    <font>
      <sz val="11"/>
      <color theme="0"/>
      <name val="Calibri"/>
      <family val="2"/>
      <scheme val="minor"/>
    </font>
    <font>
      <sz val="11"/>
      <color theme="1"/>
      <name val="Roboto"/>
    </font>
    <font>
      <b/>
      <sz val="11"/>
      <color indexed="8"/>
      <name val="Roboto"/>
    </font>
    <font>
      <sz val="11"/>
      <color indexed="8"/>
      <name val="Roboto"/>
    </font>
    <font>
      <b/>
      <sz val="11"/>
      <name val="Roboto"/>
    </font>
    <font>
      <sz val="11"/>
      <name val="Roboto"/>
    </font>
    <font>
      <sz val="9"/>
      <color theme="1"/>
      <name val="Roboto"/>
    </font>
    <font>
      <b/>
      <sz val="13.5"/>
      <color theme="0"/>
      <name val="Roboto"/>
    </font>
    <font>
      <sz val="9"/>
      <name val="Roboto"/>
    </font>
    <font>
      <b/>
      <sz val="18"/>
      <color theme="0"/>
      <name val="Roboto"/>
    </font>
    <font>
      <sz val="18"/>
      <color theme="1"/>
      <name val="Roboto"/>
    </font>
    <font>
      <sz val="12"/>
      <color theme="1"/>
      <name val="Roboto"/>
    </font>
    <font>
      <b/>
      <sz val="9"/>
      <name val="Roboto"/>
    </font>
    <font>
      <sz val="10"/>
      <color theme="1"/>
      <name val="Roboto"/>
    </font>
    <font>
      <sz val="10"/>
      <name val="Roboto"/>
    </font>
    <font>
      <u/>
      <sz val="11"/>
      <color theme="10"/>
      <name val="Roboto"/>
    </font>
    <font>
      <sz val="9"/>
      <color theme="0"/>
      <name val="Roboto"/>
    </font>
    <font>
      <b/>
      <sz val="14"/>
      <color theme="0"/>
      <name val="Roboto"/>
    </font>
    <font>
      <b/>
      <sz val="12"/>
      <name val="Roboto"/>
    </font>
    <font>
      <b/>
      <sz val="11"/>
      <color theme="0"/>
      <name val="Roboto"/>
    </font>
    <font>
      <sz val="12"/>
      <name val="Roboto"/>
    </font>
    <font>
      <sz val="18"/>
      <color rgb="FF147BD1"/>
      <name val="Roboto"/>
    </font>
    <font>
      <b/>
      <sz val="18"/>
      <color rgb="FF029035"/>
      <name val="Roboto"/>
    </font>
    <font>
      <b/>
      <sz val="16"/>
      <color theme="0"/>
      <name val="Roboto"/>
    </font>
    <font>
      <sz val="18"/>
      <name val="Roboto"/>
    </font>
    <font>
      <sz val="9"/>
      <color rgb="FFFF0000"/>
      <name val="Roboto"/>
    </font>
    <font>
      <b/>
      <sz val="9"/>
      <color rgb="FF00B050"/>
      <name val="Roboto"/>
    </font>
    <font>
      <b/>
      <sz val="12"/>
      <color rgb="FF002060"/>
      <name val="Roboto"/>
    </font>
    <font>
      <b/>
      <sz val="9"/>
      <color theme="0"/>
      <name val="Roboto"/>
    </font>
    <font>
      <i/>
      <sz val="8"/>
      <color theme="0"/>
      <name val="Roboto"/>
    </font>
    <font>
      <b/>
      <i/>
      <sz val="9"/>
      <color theme="0"/>
      <name val="Roboto"/>
    </font>
    <font>
      <i/>
      <sz val="9"/>
      <color theme="0"/>
      <name val="Roboto"/>
    </font>
    <font>
      <sz val="9"/>
      <color rgb="FF002060"/>
      <name val="Roboto"/>
    </font>
    <font>
      <sz val="9"/>
      <color rgb="FF029035"/>
      <name val="Roboto"/>
    </font>
    <font>
      <sz val="11"/>
      <color theme="0"/>
      <name val="Roboto"/>
    </font>
    <font>
      <b/>
      <sz val="12"/>
      <color theme="1"/>
      <name val="Roboto"/>
    </font>
    <font>
      <vertAlign val="superscript"/>
      <sz val="9"/>
      <color theme="0"/>
      <name val="Roboto"/>
    </font>
    <font>
      <b/>
      <sz val="11"/>
      <color theme="1"/>
      <name val="Roboto"/>
    </font>
    <font>
      <u/>
      <sz val="9"/>
      <color theme="1"/>
      <name val="Roboto"/>
    </font>
    <font>
      <sz val="8"/>
      <color theme="1"/>
      <name val="Roboto"/>
    </font>
    <font>
      <sz val="10"/>
      <color indexed="8"/>
      <name val="Roboto"/>
    </font>
    <font>
      <sz val="10"/>
      <color rgb="FF000000"/>
      <name val="Arial"/>
      <family val="2"/>
    </font>
    <font>
      <b/>
      <u/>
      <sz val="10"/>
      <color rgb="FFFF0000"/>
      <name val="Arial"/>
      <family val="2"/>
    </font>
    <font>
      <sz val="10"/>
      <name val="Arial"/>
      <family val="2"/>
    </font>
    <font>
      <sz val="10"/>
      <color theme="1"/>
      <name val="Arial"/>
      <family val="2"/>
    </font>
    <font>
      <b/>
      <sz val="10"/>
      <name val="Arial"/>
      <family val="2"/>
    </font>
    <font>
      <u/>
      <sz val="12"/>
      <color theme="10"/>
      <name val="Calibri"/>
      <family val="2"/>
      <scheme val="minor"/>
    </font>
    <font>
      <u/>
      <sz val="14"/>
      <color theme="10"/>
      <name val="Calibri"/>
      <family val="2"/>
      <scheme val="minor"/>
    </font>
    <font>
      <b/>
      <u/>
      <sz val="11"/>
      <name val="Roboto"/>
    </font>
    <font>
      <b/>
      <sz val="10"/>
      <color theme="0"/>
      <name val="Roboto"/>
    </font>
    <font>
      <i/>
      <sz val="10"/>
      <color theme="0"/>
      <name val="Roboto"/>
    </font>
    <font>
      <i/>
      <vertAlign val="subscript"/>
      <sz val="10"/>
      <color theme="0"/>
      <name val="Roboto"/>
    </font>
    <font>
      <b/>
      <sz val="9"/>
      <color theme="1"/>
      <name val="Roboto"/>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9E5B2"/>
        <bgColor indexed="64"/>
      </patternFill>
    </fill>
    <fill>
      <patternFill patternType="solid">
        <fgColor rgb="FFFFFFFF"/>
        <bgColor indexed="64"/>
      </patternFill>
    </fill>
    <fill>
      <patternFill patternType="solid">
        <fgColor rgb="FF002060"/>
        <bgColor indexed="64"/>
      </patternFill>
    </fill>
    <fill>
      <patternFill patternType="solid">
        <fgColor theme="2" tint="-9.9978637043366805E-2"/>
        <bgColor indexed="64"/>
      </patternFill>
    </fill>
    <fill>
      <patternFill patternType="solid">
        <fgColor rgb="FFB4C6E7"/>
        <bgColor indexed="64"/>
      </patternFill>
    </fill>
    <fill>
      <patternFill patternType="solid">
        <fgColor rgb="FF00437B"/>
        <bgColor indexed="64"/>
      </patternFill>
    </fill>
    <fill>
      <patternFill patternType="solid">
        <fgColor rgb="FFF37021"/>
        <bgColor indexed="64"/>
      </patternFill>
    </fill>
    <fill>
      <patternFill patternType="solid">
        <fgColor rgb="FFD0CECE"/>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auto="1"/>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bottom style="thin">
        <color indexed="64"/>
      </bottom>
      <diagonal/>
    </border>
    <border>
      <left style="thick">
        <color indexed="64"/>
      </left>
      <right style="thin">
        <color auto="1"/>
      </right>
      <top/>
      <bottom style="thin">
        <color auto="1"/>
      </bottom>
      <diagonal/>
    </border>
    <border>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7">
    <xf numFmtId="0" fontId="0" fillId="0" borderId="0"/>
    <xf numFmtId="43" fontId="1" fillId="0" borderId="0" applyFont="0" applyFill="0" applyBorder="0" applyAlignment="0" applyProtection="0"/>
    <xf numFmtId="44" fontId="1" fillId="0" borderId="0" applyFont="0" applyFill="0" applyBorder="0" applyAlignment="0" applyProtection="0"/>
    <xf numFmtId="0" fontId="3" fillId="0" borderId="0" applyNumberFormat="0" applyFill="0" applyBorder="0" applyAlignment="0" applyProtection="0"/>
    <xf numFmtId="9" fontId="1" fillId="0" borderId="0" applyFont="0" applyFill="0" applyBorder="0" applyAlignment="0" applyProtection="0"/>
    <xf numFmtId="0" fontId="45" fillId="0" borderId="0"/>
    <xf numFmtId="0" fontId="47" fillId="0" borderId="0"/>
  </cellStyleXfs>
  <cellXfs count="224">
    <xf numFmtId="0" fontId="0" fillId="0" borderId="0" xfId="0"/>
    <xf numFmtId="0" fontId="2" fillId="0" borderId="0" xfId="0" applyFont="1" applyProtection="1">
      <protection hidden="1"/>
    </xf>
    <xf numFmtId="0" fontId="4" fillId="0" borderId="0" xfId="0" applyFont="1"/>
    <xf numFmtId="0" fontId="0" fillId="0" borderId="0" xfId="0" applyAlignment="1">
      <alignment horizontal="center"/>
    </xf>
    <xf numFmtId="0" fontId="0" fillId="9" borderId="0" xfId="0" applyFill="1"/>
    <xf numFmtId="0" fontId="10" fillId="0" borderId="0" xfId="0" applyFont="1" applyAlignment="1" applyProtection="1">
      <alignment vertical="top" wrapText="1"/>
      <protection hidden="1"/>
    </xf>
    <xf numFmtId="0" fontId="11" fillId="9" borderId="0" xfId="0" applyFont="1" applyFill="1" applyAlignment="1" applyProtection="1">
      <alignment vertical="center"/>
      <protection hidden="1"/>
    </xf>
    <xf numFmtId="0" fontId="10" fillId="0" borderId="0" xfId="0" applyFont="1" applyAlignment="1" applyProtection="1">
      <alignment vertical="center" wrapText="1"/>
      <protection hidden="1"/>
    </xf>
    <xf numFmtId="0" fontId="13" fillId="10" borderId="0" xfId="0" applyFont="1" applyFill="1" applyAlignment="1" applyProtection="1">
      <alignment horizontal="center" vertical="center"/>
      <protection hidden="1"/>
    </xf>
    <xf numFmtId="0" fontId="5" fillId="0" borderId="0" xfId="0" applyFont="1"/>
    <xf numFmtId="0" fontId="14" fillId="0" borderId="0" xfId="0" applyFont="1" applyProtection="1">
      <protection hidden="1"/>
    </xf>
    <xf numFmtId="0" fontId="20" fillId="0" borderId="0" xfId="0" applyFont="1" applyAlignment="1" applyProtection="1">
      <alignment horizontal="center" vertical="center"/>
      <protection hidden="1"/>
    </xf>
    <xf numFmtId="0" fontId="22" fillId="0" borderId="0" xfId="0" applyFont="1" applyAlignment="1" applyProtection="1">
      <alignment vertical="center"/>
      <protection hidden="1"/>
    </xf>
    <xf numFmtId="0" fontId="23" fillId="9" borderId="1" xfId="0" applyFont="1" applyFill="1" applyBorder="1" applyAlignment="1" applyProtection="1">
      <alignment horizontal="center" vertical="center" wrapText="1"/>
      <protection hidden="1"/>
    </xf>
    <xf numFmtId="0" fontId="23" fillId="9" borderId="3" xfId="0" applyFont="1" applyFill="1" applyBorder="1" applyAlignment="1" applyProtection="1">
      <alignment horizontal="center" vertical="center" wrapText="1"/>
      <protection hidden="1"/>
    </xf>
    <xf numFmtId="0" fontId="23" fillId="9" borderId="13" xfId="0" applyFont="1" applyFill="1" applyBorder="1" applyAlignment="1" applyProtection="1">
      <alignment horizontal="center" vertical="center" wrapText="1"/>
      <protection hidden="1"/>
    </xf>
    <xf numFmtId="0" fontId="23" fillId="9" borderId="21" xfId="0" applyFont="1" applyFill="1" applyBorder="1" applyAlignment="1" applyProtection="1">
      <alignment horizontal="center" vertical="center" wrapText="1"/>
      <protection hidden="1"/>
    </xf>
    <xf numFmtId="0" fontId="5" fillId="3" borderId="1" xfId="0" applyFont="1" applyFill="1" applyBorder="1" applyAlignment="1">
      <alignment horizontal="center" vertical="center"/>
    </xf>
    <xf numFmtId="3" fontId="15" fillId="8" borderId="3" xfId="0" applyNumberFormat="1" applyFont="1" applyFill="1" applyBorder="1" applyAlignment="1" applyProtection="1">
      <alignment horizontal="left" vertical="center"/>
      <protection locked="0"/>
    </xf>
    <xf numFmtId="3" fontId="15" fillId="8" borderId="1" xfId="0" applyNumberFormat="1" applyFont="1" applyFill="1" applyBorder="1" applyAlignment="1" applyProtection="1">
      <alignment horizontal="left" vertical="center"/>
      <protection locked="0"/>
    </xf>
    <xf numFmtId="0" fontId="24" fillId="8" borderId="2" xfId="0" applyFont="1" applyFill="1" applyBorder="1" applyAlignment="1" applyProtection="1">
      <alignment horizontal="left" vertical="center" wrapText="1"/>
      <protection locked="0"/>
    </xf>
    <xf numFmtId="3" fontId="15" fillId="8" borderId="3" xfId="0" applyNumberFormat="1" applyFont="1" applyFill="1" applyBorder="1" applyAlignment="1" applyProtection="1">
      <alignment horizontal="center" vertical="center"/>
      <protection locked="0"/>
    </xf>
    <xf numFmtId="3" fontId="15" fillId="8" borderId="14" xfId="0" applyNumberFormat="1" applyFont="1" applyFill="1" applyBorder="1" applyAlignment="1" applyProtection="1">
      <alignment horizontal="center" vertical="center"/>
      <protection locked="0"/>
    </xf>
    <xf numFmtId="3" fontId="15" fillId="8" borderId="20" xfId="0" applyNumberFormat="1" applyFont="1" applyFill="1" applyBorder="1" applyAlignment="1" applyProtection="1">
      <alignment horizontal="center" vertical="center"/>
      <protection locked="0"/>
    </xf>
    <xf numFmtId="0" fontId="24" fillId="8" borderId="1" xfId="0" applyFont="1" applyFill="1" applyBorder="1" applyAlignment="1" applyProtection="1">
      <alignment horizontal="left" vertical="center" wrapText="1"/>
      <protection locked="0"/>
    </xf>
    <xf numFmtId="0" fontId="25" fillId="2" borderId="0" xfId="0" applyFont="1" applyFill="1" applyAlignment="1" applyProtection="1">
      <alignment vertical="center"/>
      <protection hidden="1"/>
    </xf>
    <xf numFmtId="0" fontId="26" fillId="2" borderId="0" xfId="0" applyFont="1" applyFill="1" applyAlignment="1" applyProtection="1">
      <alignment vertical="center"/>
      <protection hidden="1"/>
    </xf>
    <xf numFmtId="0" fontId="24" fillId="8" borderId="2" xfId="0" applyFont="1" applyFill="1" applyBorder="1" applyAlignment="1" applyProtection="1">
      <alignment horizontal="left" vertical="center"/>
      <protection locked="0"/>
    </xf>
    <xf numFmtId="3" fontId="15" fillId="8" borderId="1" xfId="0" applyNumberFormat="1" applyFont="1" applyFill="1" applyBorder="1" applyAlignment="1" applyProtection="1">
      <alignment horizontal="center" vertical="center"/>
      <protection locked="0"/>
    </xf>
    <xf numFmtId="0" fontId="24" fillId="8" borderId="1" xfId="0" applyFont="1" applyFill="1" applyBorder="1" applyAlignment="1" applyProtection="1">
      <alignment horizontal="left" vertical="center"/>
      <protection locked="0"/>
    </xf>
    <xf numFmtId="165" fontId="12" fillId="0" borderId="0" xfId="1" applyNumberFormat="1" applyFont="1" applyFill="1" applyBorder="1" applyAlignment="1" applyProtection="1">
      <alignment horizontal="center" vertical="center"/>
      <protection hidden="1"/>
    </xf>
    <xf numFmtId="165" fontId="12" fillId="0" borderId="0" xfId="1" applyNumberFormat="1" applyFont="1" applyFill="1" applyBorder="1" applyAlignment="1" applyProtection="1">
      <alignment horizontal="center"/>
      <protection hidden="1"/>
    </xf>
    <xf numFmtId="2" fontId="24" fillId="2" borderId="1" xfId="0" applyNumberFormat="1" applyFont="1" applyFill="1" applyBorder="1" applyAlignment="1" applyProtection="1">
      <alignment horizontal="center" vertical="center"/>
      <protection hidden="1"/>
    </xf>
    <xf numFmtId="164" fontId="24" fillId="2" borderId="1" xfId="0" applyNumberFormat="1" applyFont="1" applyFill="1" applyBorder="1" applyAlignment="1" applyProtection="1">
      <alignment horizontal="center" vertical="center"/>
      <protection hidden="1"/>
    </xf>
    <xf numFmtId="165" fontId="16" fillId="0" borderId="0" xfId="1" applyNumberFormat="1" applyFont="1" applyFill="1" applyBorder="1" applyAlignment="1" applyProtection="1">
      <alignment horizontal="right" vertical="center"/>
      <protection hidden="1"/>
    </xf>
    <xf numFmtId="0" fontId="28" fillId="0" borderId="0" xfId="0" applyFont="1" applyProtection="1">
      <protection hidden="1"/>
    </xf>
    <xf numFmtId="164" fontId="12" fillId="0" borderId="0" xfId="1" applyNumberFormat="1" applyFont="1" applyFill="1" applyBorder="1" applyAlignment="1" applyProtection="1">
      <alignment horizontal="center" vertical="center"/>
      <protection hidden="1"/>
    </xf>
    <xf numFmtId="0" fontId="12" fillId="0" borderId="0" xfId="0" applyFont="1" applyAlignment="1" applyProtection="1">
      <alignment horizontal="center" vertical="center"/>
      <protection hidden="1"/>
    </xf>
    <xf numFmtId="0" fontId="29" fillId="0" borderId="0" xfId="0" applyFont="1" applyAlignment="1" applyProtection="1">
      <alignment horizontal="center" vertical="center"/>
      <protection hidden="1"/>
    </xf>
    <xf numFmtId="0" fontId="30" fillId="2" borderId="0" xfId="0" applyFont="1" applyFill="1" applyAlignment="1" applyProtection="1">
      <alignment vertical="center"/>
      <protection hidden="1"/>
    </xf>
    <xf numFmtId="0" fontId="31" fillId="0" borderId="0" xfId="0" applyFont="1" applyAlignment="1" applyProtection="1">
      <alignment horizontal="center" vertical="center"/>
      <protection hidden="1"/>
    </xf>
    <xf numFmtId="0" fontId="32" fillId="9" borderId="1" xfId="0" applyFont="1" applyFill="1" applyBorder="1" applyAlignment="1" applyProtection="1">
      <alignment horizontal="center" vertical="center" wrapText="1"/>
      <protection hidden="1"/>
    </xf>
    <xf numFmtId="0" fontId="35" fillId="9" borderId="1" xfId="0" applyFont="1" applyFill="1" applyBorder="1" applyAlignment="1" applyProtection="1">
      <alignment horizontal="center" vertical="center" wrapText="1"/>
      <protection hidden="1"/>
    </xf>
    <xf numFmtId="0" fontId="12" fillId="7" borderId="1" xfId="0" applyFont="1" applyFill="1" applyBorder="1" applyAlignment="1" applyProtection="1">
      <alignment horizontal="center" vertical="center"/>
      <protection hidden="1"/>
    </xf>
    <xf numFmtId="165" fontId="12" fillId="7" borderId="2" xfId="1" applyNumberFormat="1" applyFont="1" applyFill="1" applyBorder="1" applyAlignment="1" applyProtection="1">
      <alignment horizontal="center" vertical="center"/>
      <protection hidden="1"/>
    </xf>
    <xf numFmtId="168" fontId="12" fillId="7" borderId="2" xfId="4" applyNumberFormat="1" applyFont="1" applyFill="1" applyBorder="1" applyAlignment="1" applyProtection="1">
      <alignment horizontal="center" vertical="center"/>
      <protection hidden="1"/>
    </xf>
    <xf numFmtId="37" fontId="12" fillId="7" borderId="2" xfId="1" applyNumberFormat="1" applyFont="1" applyFill="1" applyBorder="1" applyAlignment="1" applyProtection="1">
      <alignment horizontal="center" vertical="center"/>
      <protection hidden="1"/>
    </xf>
    <xf numFmtId="39" fontId="12" fillId="7" borderId="2" xfId="1" applyNumberFormat="1" applyFont="1" applyFill="1" applyBorder="1" applyAlignment="1" applyProtection="1">
      <alignment horizontal="center" vertical="center"/>
      <protection hidden="1"/>
    </xf>
    <xf numFmtId="164" fontId="12" fillId="7" borderId="2" xfId="1" applyNumberFormat="1" applyFont="1" applyFill="1" applyBorder="1" applyAlignment="1" applyProtection="1">
      <alignment horizontal="center" vertical="center"/>
      <protection hidden="1"/>
    </xf>
    <xf numFmtId="0" fontId="36" fillId="4" borderId="1" xfId="0" applyFont="1" applyFill="1" applyBorder="1" applyAlignment="1" applyProtection="1">
      <alignment horizontal="center" vertical="center" wrapText="1"/>
      <protection locked="0"/>
    </xf>
    <xf numFmtId="0" fontId="32" fillId="0" borderId="0" xfId="0" applyFont="1" applyAlignment="1" applyProtection="1">
      <alignment vertical="center"/>
      <protection hidden="1"/>
    </xf>
    <xf numFmtId="0" fontId="36" fillId="0" borderId="0" xfId="0" applyFont="1" applyAlignment="1" applyProtection="1">
      <alignment horizontal="center" vertical="center"/>
      <protection hidden="1"/>
    </xf>
    <xf numFmtId="0" fontId="20" fillId="9" borderId="1" xfId="0" applyFont="1" applyFill="1" applyBorder="1" applyAlignment="1" applyProtection="1">
      <alignment horizontal="center" vertical="center" wrapText="1"/>
      <protection hidden="1"/>
    </xf>
    <xf numFmtId="0" fontId="37" fillId="9" borderId="1" xfId="0" applyFont="1" applyFill="1" applyBorder="1" applyAlignment="1" applyProtection="1">
      <alignment horizontal="center" vertical="center" wrapText="1"/>
      <protection hidden="1"/>
    </xf>
    <xf numFmtId="0" fontId="23" fillId="6" borderId="1" xfId="0" applyFont="1" applyFill="1" applyBorder="1" applyAlignment="1" applyProtection="1">
      <alignment vertical="center" wrapText="1"/>
      <protection hidden="1"/>
    </xf>
    <xf numFmtId="0" fontId="5" fillId="0" borderId="1" xfId="0" applyFont="1" applyBorder="1" applyAlignment="1" applyProtection="1">
      <alignment horizontal="left" vertical="center"/>
      <protection hidden="1"/>
    </xf>
    <xf numFmtId="3" fontId="5" fillId="0" borderId="1" xfId="0" applyNumberFormat="1" applyFont="1" applyBorder="1" applyAlignment="1" applyProtection="1">
      <alignment horizontal="center" vertical="center" wrapText="1"/>
      <protection hidden="1"/>
    </xf>
    <xf numFmtId="0" fontId="5" fillId="0" borderId="0" xfId="0" applyFont="1" applyAlignment="1" applyProtection="1">
      <alignment horizontal="left" vertical="center"/>
      <protection hidden="1"/>
    </xf>
    <xf numFmtId="0" fontId="5" fillId="0" borderId="0" xfId="0" applyFont="1" applyAlignment="1" applyProtection="1">
      <alignment horizontal="center" vertical="center"/>
      <protection hidden="1"/>
    </xf>
    <xf numFmtId="0" fontId="38" fillId="0" borderId="0" xfId="0" applyFont="1" applyProtection="1">
      <protection hidden="1"/>
    </xf>
    <xf numFmtId="49" fontId="40" fillId="0" borderId="0" xfId="0" applyNumberFormat="1" applyFont="1" applyAlignment="1" applyProtection="1">
      <alignment horizontal="left" vertical="top"/>
      <protection hidden="1"/>
    </xf>
    <xf numFmtId="0" fontId="5" fillId="0" borderId="0" xfId="0" applyFont="1" applyProtection="1">
      <protection hidden="1"/>
    </xf>
    <xf numFmtId="0" fontId="17" fillId="5" borderId="0" xfId="0" applyFont="1" applyFill="1" applyAlignment="1" applyProtection="1">
      <alignment horizontal="center"/>
      <protection hidden="1"/>
    </xf>
    <xf numFmtId="0" fontId="5" fillId="5" borderId="0" xfId="0" applyFont="1" applyFill="1" applyProtection="1">
      <protection hidden="1"/>
    </xf>
    <xf numFmtId="0" fontId="5" fillId="5" borderId="10" xfId="0" applyFont="1" applyFill="1" applyBorder="1" applyProtection="1">
      <protection hidden="1"/>
    </xf>
    <xf numFmtId="0" fontId="5" fillId="5" borderId="11" xfId="0" applyFont="1" applyFill="1" applyBorder="1" applyProtection="1">
      <protection hidden="1"/>
    </xf>
    <xf numFmtId="0" fontId="5" fillId="5" borderId="7" xfId="0" applyFont="1" applyFill="1" applyBorder="1" applyProtection="1">
      <protection hidden="1"/>
    </xf>
    <xf numFmtId="0" fontId="18" fillId="5" borderId="0" xfId="0" applyFont="1" applyFill="1" applyAlignment="1" applyProtection="1">
      <alignment horizontal="left"/>
      <protection hidden="1"/>
    </xf>
    <xf numFmtId="0" fontId="9" fillId="5" borderId="0" xfId="0" applyFont="1" applyFill="1" applyProtection="1">
      <protection hidden="1"/>
    </xf>
    <xf numFmtId="0" fontId="5" fillId="5" borderId="12" xfId="0" applyFont="1" applyFill="1" applyBorder="1" applyProtection="1">
      <protection hidden="1"/>
    </xf>
    <xf numFmtId="0" fontId="18" fillId="5" borderId="0" xfId="0" applyFont="1" applyFill="1" applyAlignment="1" applyProtection="1">
      <alignment horizontal="right"/>
      <protection hidden="1"/>
    </xf>
    <xf numFmtId="0" fontId="10" fillId="5" borderId="0" xfId="0" applyFont="1" applyFill="1" applyAlignment="1" applyProtection="1">
      <alignment horizontal="center"/>
      <protection hidden="1"/>
    </xf>
    <xf numFmtId="0" fontId="10" fillId="5" borderId="13" xfId="0" applyFont="1" applyFill="1" applyBorder="1" applyProtection="1">
      <protection hidden="1"/>
    </xf>
    <xf numFmtId="0" fontId="5" fillId="5" borderId="8" xfId="0" applyFont="1" applyFill="1" applyBorder="1" applyProtection="1">
      <protection hidden="1"/>
    </xf>
    <xf numFmtId="0" fontId="5" fillId="5" borderId="14" xfId="0" applyFont="1" applyFill="1" applyBorder="1" applyProtection="1">
      <protection hidden="1"/>
    </xf>
    <xf numFmtId="0" fontId="5" fillId="5" borderId="0" xfId="0" applyFont="1" applyFill="1" applyAlignment="1" applyProtection="1">
      <alignment vertical="top" wrapText="1"/>
      <protection hidden="1"/>
    </xf>
    <xf numFmtId="0" fontId="5" fillId="5" borderId="0" xfId="0" applyFont="1" applyFill="1" applyAlignment="1" applyProtection="1">
      <alignment horizontal="center" wrapText="1"/>
      <protection hidden="1"/>
    </xf>
    <xf numFmtId="0" fontId="5" fillId="5" borderId="8" xfId="0" applyFont="1" applyFill="1" applyBorder="1" applyAlignment="1" applyProtection="1">
      <alignment horizontal="center" wrapText="1"/>
      <protection hidden="1"/>
    </xf>
    <xf numFmtId="0" fontId="10" fillId="5" borderId="0" xfId="0" applyFont="1" applyFill="1" applyProtection="1">
      <protection hidden="1"/>
    </xf>
    <xf numFmtId="0" fontId="41" fillId="5" borderId="0" xfId="0" applyFont="1" applyFill="1" applyAlignment="1" applyProtection="1">
      <alignment horizontal="left"/>
      <protection hidden="1"/>
    </xf>
    <xf numFmtId="0" fontId="42" fillId="5" borderId="0" xfId="0" applyFont="1" applyFill="1" applyAlignment="1" applyProtection="1">
      <alignment horizontal="center"/>
      <protection hidden="1"/>
    </xf>
    <xf numFmtId="49" fontId="40" fillId="0" borderId="0" xfId="0" applyNumberFormat="1" applyFont="1" applyAlignment="1">
      <alignment horizontal="left" vertical="top"/>
    </xf>
    <xf numFmtId="0" fontId="38" fillId="0" borderId="0" xfId="0" applyFont="1"/>
    <xf numFmtId="0" fontId="5" fillId="5" borderId="0" xfId="0" applyFont="1" applyFill="1" applyAlignment="1" applyProtection="1">
      <alignment horizontal="left" vertical="center" wrapText="1"/>
      <protection hidden="1"/>
    </xf>
    <xf numFmtId="0" fontId="10" fillId="5" borderId="10" xfId="0" applyFont="1" applyFill="1" applyBorder="1" applyAlignment="1" applyProtection="1">
      <alignment wrapText="1"/>
      <protection hidden="1"/>
    </xf>
    <xf numFmtId="0" fontId="5" fillId="5" borderId="0" xfId="0" applyFont="1" applyFill="1" applyAlignment="1" applyProtection="1">
      <alignment horizontal="centerContinuous"/>
      <protection hidden="1"/>
    </xf>
    <xf numFmtId="0" fontId="9" fillId="5" borderId="8" xfId="0" applyFont="1" applyFill="1" applyBorder="1" applyAlignment="1" applyProtection="1">
      <alignment horizontal="center"/>
      <protection hidden="1"/>
    </xf>
    <xf numFmtId="166" fontId="9" fillId="5" borderId="8" xfId="0" applyNumberFormat="1" applyFont="1" applyFill="1" applyBorder="1" applyAlignment="1" applyProtection="1">
      <alignment horizontal="center"/>
      <protection hidden="1"/>
    </xf>
    <xf numFmtId="0" fontId="46" fillId="0" borderId="0" xfId="5" applyFont="1"/>
    <xf numFmtId="0" fontId="47" fillId="0" borderId="0" xfId="5" applyFont="1"/>
    <xf numFmtId="0" fontId="47" fillId="0" borderId="0" xfId="5" applyFont="1" applyAlignment="1">
      <alignment horizontal="center"/>
    </xf>
    <xf numFmtId="0" fontId="45" fillId="0" borderId="0" xfId="5"/>
    <xf numFmtId="0" fontId="48" fillId="0" borderId="0" xfId="5" applyFont="1"/>
    <xf numFmtId="0" fontId="49" fillId="0" borderId="0" xfId="5" applyFont="1"/>
    <xf numFmtId="2" fontId="47" fillId="0" borderId="0" xfId="5" quotePrefix="1" applyNumberFormat="1" applyFont="1" applyAlignment="1">
      <alignment horizontal="left"/>
    </xf>
    <xf numFmtId="14" fontId="47" fillId="0" borderId="0" xfId="5" quotePrefix="1" applyNumberFormat="1" applyFont="1" applyAlignment="1">
      <alignment horizontal="left"/>
    </xf>
    <xf numFmtId="0" fontId="49" fillId="0" borderId="0" xfId="5" applyFont="1" applyAlignment="1">
      <alignment horizontal="center"/>
    </xf>
    <xf numFmtId="14" fontId="47" fillId="0" borderId="0" xfId="5" applyNumberFormat="1" applyFont="1" applyAlignment="1">
      <alignment horizontal="left" vertical="center"/>
    </xf>
    <xf numFmtId="2" fontId="47" fillId="0" borderId="0" xfId="6" applyNumberFormat="1" applyAlignment="1">
      <alignment horizontal="center"/>
    </xf>
    <xf numFmtId="14" fontId="48" fillId="0" borderId="0" xfId="5" applyNumberFormat="1" applyFont="1" applyAlignment="1">
      <alignment horizontal="left" vertical="center"/>
    </xf>
    <xf numFmtId="0" fontId="48" fillId="0" borderId="0" xfId="5" applyFont="1" applyAlignment="1">
      <alignment horizontal="center"/>
    </xf>
    <xf numFmtId="0" fontId="45" fillId="0" borderId="0" xfId="5" applyAlignment="1">
      <alignment horizontal="center"/>
    </xf>
    <xf numFmtId="0" fontId="45" fillId="0" borderId="0" xfId="5" applyAlignment="1">
      <alignment horizontal="left" vertical="center"/>
    </xf>
    <xf numFmtId="0" fontId="47" fillId="0" borderId="0" xfId="5" applyFont="1" applyAlignment="1">
      <alignment wrapText="1"/>
    </xf>
    <xf numFmtId="0" fontId="13" fillId="10" borderId="0" xfId="0" applyFont="1" applyFill="1" applyAlignment="1" applyProtection="1">
      <alignment vertical="center"/>
      <protection hidden="1"/>
    </xf>
    <xf numFmtId="0" fontId="5" fillId="5" borderId="0" xfId="0" applyFont="1" applyFill="1" applyAlignment="1" applyProtection="1">
      <alignment vertical="center" wrapText="1"/>
      <protection hidden="1"/>
    </xf>
    <xf numFmtId="0" fontId="50" fillId="5" borderId="0" xfId="3" applyFont="1" applyFill="1" applyAlignment="1" applyProtection="1">
      <alignment horizontal="center" vertical="center" wrapText="1"/>
      <protection hidden="1"/>
    </xf>
    <xf numFmtId="0" fontId="23" fillId="10" borderId="0" xfId="0" applyFont="1" applyFill="1" applyAlignment="1" applyProtection="1">
      <alignment vertical="center"/>
      <protection hidden="1"/>
    </xf>
    <xf numFmtId="0" fontId="9" fillId="0" borderId="0" xfId="0" applyFont="1" applyProtection="1">
      <protection hidden="1"/>
    </xf>
    <xf numFmtId="0" fontId="8" fillId="0" borderId="0" xfId="0" applyFont="1" applyAlignment="1" applyProtection="1">
      <alignment horizontal="right"/>
      <protection hidden="1"/>
    </xf>
    <xf numFmtId="166" fontId="9" fillId="8" borderId="1" xfId="0" applyNumberFormat="1" applyFont="1" applyFill="1" applyBorder="1" applyAlignment="1" applyProtection="1">
      <alignment horizontal="center"/>
      <protection locked="0"/>
    </xf>
    <xf numFmtId="0" fontId="52" fillId="0" borderId="0" xfId="0" applyFont="1" applyAlignment="1" applyProtection="1">
      <alignment vertical="top"/>
      <protection hidden="1"/>
    </xf>
    <xf numFmtId="0" fontId="9" fillId="0" borderId="0" xfId="0" applyFont="1" applyAlignment="1" applyProtection="1">
      <alignment horizontal="center"/>
      <protection hidden="1"/>
    </xf>
    <xf numFmtId="164" fontId="9" fillId="0" borderId="0" xfId="2" applyNumberFormat="1" applyFont="1" applyFill="1" applyBorder="1" applyAlignment="1" applyProtection="1">
      <alignment horizontal="center"/>
      <protection hidden="1"/>
    </xf>
    <xf numFmtId="3" fontId="10" fillId="8" borderId="2" xfId="0" applyNumberFormat="1" applyFont="1" applyFill="1" applyBorder="1" applyAlignment="1" applyProtection="1">
      <alignment horizontal="center" vertical="center"/>
      <protection locked="0"/>
    </xf>
    <xf numFmtId="0" fontId="12" fillId="8" borderId="2" xfId="0" applyFont="1" applyFill="1" applyBorder="1" applyAlignment="1" applyProtection="1">
      <alignment horizontal="center" vertical="center" wrapText="1"/>
      <protection locked="0"/>
    </xf>
    <xf numFmtId="164" fontId="12" fillId="8" borderId="2" xfId="2" applyNumberFormat="1" applyFont="1" applyFill="1" applyBorder="1" applyAlignment="1" applyProtection="1">
      <alignment horizontal="center" vertical="center" wrapText="1"/>
      <protection locked="0"/>
    </xf>
    <xf numFmtId="0" fontId="12" fillId="8" borderId="1" xfId="0" applyFont="1" applyFill="1" applyBorder="1" applyAlignment="1" applyProtection="1">
      <alignment horizontal="center" vertical="center" wrapText="1"/>
      <protection locked="0"/>
    </xf>
    <xf numFmtId="0" fontId="34" fillId="9" borderId="1" xfId="0" applyFont="1" applyFill="1" applyBorder="1" applyAlignment="1" applyProtection="1">
      <alignment horizontal="center" vertical="center" wrapText="1"/>
      <protection hidden="1"/>
    </xf>
    <xf numFmtId="168" fontId="12" fillId="11" borderId="2" xfId="4" applyNumberFormat="1" applyFont="1" applyFill="1" applyBorder="1" applyAlignment="1" applyProtection="1">
      <alignment horizontal="center" vertical="center"/>
      <protection hidden="1"/>
    </xf>
    <xf numFmtId="37" fontId="12" fillId="11" borderId="2" xfId="1" applyNumberFormat="1" applyFont="1" applyFill="1" applyBorder="1" applyAlignment="1" applyProtection="1">
      <alignment horizontal="center" vertical="center"/>
      <protection hidden="1"/>
    </xf>
    <xf numFmtId="164" fontId="12" fillId="11" borderId="2" xfId="1" applyNumberFormat="1" applyFont="1" applyFill="1" applyBorder="1" applyAlignment="1" applyProtection="1">
      <alignment horizontal="center" vertical="center"/>
      <protection hidden="1"/>
    </xf>
    <xf numFmtId="39" fontId="16" fillId="11" borderId="1" xfId="0" applyNumberFormat="1" applyFont="1" applyFill="1" applyBorder="1" applyAlignment="1" applyProtection="1">
      <alignment vertical="center"/>
      <protection hidden="1"/>
    </xf>
    <xf numFmtId="0" fontId="12" fillId="11" borderId="1" xfId="0" applyFont="1" applyFill="1" applyBorder="1" applyAlignment="1" applyProtection="1">
      <alignment horizontal="center" vertical="center"/>
      <protection hidden="1"/>
    </xf>
    <xf numFmtId="2" fontId="12" fillId="11" borderId="2" xfId="1" applyNumberFormat="1" applyFont="1" applyFill="1" applyBorder="1" applyAlignment="1" applyProtection="1">
      <alignment horizontal="center" vertical="center"/>
      <protection hidden="1"/>
    </xf>
    <xf numFmtId="165" fontId="12" fillId="11" borderId="2" xfId="1" applyNumberFormat="1" applyFont="1" applyFill="1" applyBorder="1" applyAlignment="1" applyProtection="1">
      <alignment horizontal="center" vertical="center"/>
      <protection hidden="1"/>
    </xf>
    <xf numFmtId="165" fontId="12" fillId="11" borderId="2" xfId="1" applyNumberFormat="1" applyFont="1" applyFill="1" applyBorder="1" applyAlignment="1" applyProtection="1">
      <alignment horizontal="center" vertical="center" wrapText="1"/>
      <protection hidden="1"/>
    </xf>
    <xf numFmtId="37" fontId="12" fillId="11" borderId="1" xfId="1" applyNumberFormat="1" applyFont="1" applyFill="1" applyBorder="1" applyAlignment="1" applyProtection="1">
      <alignment horizontal="center" vertical="center"/>
      <protection hidden="1"/>
    </xf>
    <xf numFmtId="164" fontId="16" fillId="11" borderId="1" xfId="2" applyNumberFormat="1" applyFont="1" applyFill="1" applyBorder="1" applyAlignment="1" applyProtection="1">
      <alignment horizontal="center" vertical="center" wrapText="1"/>
      <protection locked="0"/>
    </xf>
    <xf numFmtId="0" fontId="5" fillId="11" borderId="0" xfId="0" applyFont="1" applyFill="1" applyAlignment="1" applyProtection="1">
      <alignment vertical="center" wrapText="1"/>
      <protection hidden="1"/>
    </xf>
    <xf numFmtId="0" fontId="8" fillId="11" borderId="0" xfId="0" applyFont="1" applyFill="1" applyAlignment="1" applyProtection="1">
      <alignment horizontal="left" vertical="center"/>
      <protection hidden="1"/>
    </xf>
    <xf numFmtId="0" fontId="9" fillId="11" borderId="0" xfId="0" applyFont="1" applyFill="1" applyAlignment="1" applyProtection="1">
      <alignment horizontal="left" vertical="center" wrapText="1"/>
      <protection hidden="1"/>
    </xf>
    <xf numFmtId="0" fontId="9" fillId="11" borderId="0" xfId="0" applyFont="1" applyFill="1" applyAlignment="1" applyProtection="1">
      <alignment vertical="center" wrapText="1"/>
      <protection hidden="1"/>
    </xf>
    <xf numFmtId="0" fontId="32" fillId="9" borderId="7" xfId="0" applyFont="1" applyFill="1" applyBorder="1" applyAlignment="1" applyProtection="1">
      <alignment horizontal="center" vertical="center"/>
      <protection hidden="1"/>
    </xf>
    <xf numFmtId="0" fontId="32" fillId="9" borderId="0" xfId="0" applyFont="1" applyFill="1" applyAlignment="1" applyProtection="1">
      <alignment horizontal="center" vertical="center"/>
      <protection hidden="1"/>
    </xf>
    <xf numFmtId="0" fontId="32" fillId="9" borderId="9" xfId="0" applyFont="1" applyFill="1" applyBorder="1" applyAlignment="1" applyProtection="1">
      <alignment horizontal="center" vertical="center"/>
      <protection hidden="1"/>
    </xf>
    <xf numFmtId="0" fontId="32" fillId="9" borderId="10" xfId="0" applyFont="1" applyFill="1" applyBorder="1" applyAlignment="1" applyProtection="1">
      <alignment horizontal="center" vertical="center"/>
      <protection hidden="1"/>
    </xf>
    <xf numFmtId="39" fontId="16" fillId="11" borderId="1" xfId="0" applyNumberFormat="1" applyFont="1" applyFill="1" applyBorder="1" applyAlignment="1" applyProtection="1">
      <alignment horizontal="center" vertical="center"/>
      <protection hidden="1"/>
    </xf>
    <xf numFmtId="164" fontId="16" fillId="11" borderId="1" xfId="0" applyNumberFormat="1" applyFont="1" applyFill="1" applyBorder="1" applyAlignment="1" applyProtection="1">
      <alignment horizontal="center" vertical="center"/>
      <protection hidden="1"/>
    </xf>
    <xf numFmtId="3" fontId="10" fillId="7" borderId="2" xfId="0" applyNumberFormat="1" applyFont="1" applyFill="1" applyBorder="1" applyAlignment="1" applyProtection="1">
      <alignment horizontal="center" vertical="center"/>
      <protection hidden="1"/>
    </xf>
    <xf numFmtId="164" fontId="16" fillId="11" borderId="1" xfId="2" applyNumberFormat="1" applyFont="1" applyFill="1" applyBorder="1" applyAlignment="1" applyProtection="1">
      <alignment horizontal="center" vertical="center" wrapText="1"/>
      <protection hidden="1"/>
    </xf>
    <xf numFmtId="3" fontId="56" fillId="7" borderId="1" xfId="0" applyNumberFormat="1" applyFont="1" applyFill="1" applyBorder="1" applyAlignment="1" applyProtection="1">
      <alignment horizontal="center" vertical="center"/>
      <protection hidden="1"/>
    </xf>
    <xf numFmtId="168" fontId="12" fillId="8" borderId="2" xfId="4" applyNumberFormat="1" applyFont="1" applyFill="1" applyBorder="1" applyAlignment="1" applyProtection="1">
      <alignment horizontal="center" vertical="center"/>
      <protection locked="0"/>
    </xf>
    <xf numFmtId="0" fontId="12" fillId="7" borderId="2" xfId="0" applyFont="1" applyFill="1" applyBorder="1" applyAlignment="1" applyProtection="1">
      <alignment horizontal="center" vertical="center" wrapText="1"/>
      <protection hidden="1"/>
    </xf>
    <xf numFmtId="0" fontId="36" fillId="7" borderId="1" xfId="0" applyFont="1" applyFill="1" applyBorder="1" applyAlignment="1" applyProtection="1">
      <alignment horizontal="center" vertical="center" wrapText="1"/>
      <protection hidden="1"/>
    </xf>
    <xf numFmtId="164" fontId="12" fillId="3" borderId="2" xfId="2" applyNumberFormat="1" applyFont="1" applyFill="1" applyBorder="1" applyAlignment="1" applyProtection="1">
      <alignment horizontal="center" vertical="center" wrapText="1"/>
      <protection hidden="1"/>
    </xf>
    <xf numFmtId="0" fontId="5" fillId="7" borderId="1" xfId="0" applyFont="1" applyFill="1" applyBorder="1" applyAlignment="1" applyProtection="1">
      <alignment horizontal="center" vertical="center"/>
      <protection hidden="1"/>
    </xf>
    <xf numFmtId="3" fontId="15" fillId="7" borderId="3" xfId="0" applyNumberFormat="1" applyFont="1" applyFill="1" applyBorder="1" applyAlignment="1" applyProtection="1">
      <alignment horizontal="left" vertical="center"/>
      <protection hidden="1"/>
    </xf>
    <xf numFmtId="3" fontId="15" fillId="7" borderId="15" xfId="0" applyNumberFormat="1" applyFont="1" applyFill="1" applyBorder="1" applyAlignment="1" applyProtection="1">
      <alignment horizontal="left" vertical="center"/>
      <protection hidden="1"/>
    </xf>
    <xf numFmtId="0" fontId="24" fillId="7" borderId="2" xfId="0" applyFont="1" applyFill="1" applyBorder="1" applyAlignment="1" applyProtection="1">
      <alignment horizontal="left" vertical="center"/>
      <protection hidden="1"/>
    </xf>
    <xf numFmtId="3" fontId="15" fillId="7" borderId="3" xfId="0" applyNumberFormat="1" applyFont="1" applyFill="1" applyBorder="1" applyAlignment="1" applyProtection="1">
      <alignment horizontal="center" vertical="center"/>
      <protection hidden="1"/>
    </xf>
    <xf numFmtId="3" fontId="15" fillId="7" borderId="1" xfId="0" applyNumberFormat="1" applyFont="1" applyFill="1" applyBorder="1" applyAlignment="1" applyProtection="1">
      <alignment horizontal="center" vertical="center"/>
      <protection hidden="1"/>
    </xf>
    <xf numFmtId="0" fontId="24" fillId="7" borderId="2" xfId="0" applyFont="1" applyFill="1" applyBorder="1" applyAlignment="1" applyProtection="1">
      <alignment horizontal="left" vertical="center" wrapText="1"/>
      <protection hidden="1"/>
    </xf>
    <xf numFmtId="3" fontId="15" fillId="7" borderId="13" xfId="0" applyNumberFormat="1" applyFont="1" applyFill="1" applyBorder="1" applyAlignment="1" applyProtection="1">
      <alignment horizontal="center" vertical="center"/>
      <protection hidden="1"/>
    </xf>
    <xf numFmtId="3" fontId="15" fillId="7" borderId="19" xfId="0" applyNumberFormat="1" applyFont="1" applyFill="1" applyBorder="1" applyAlignment="1" applyProtection="1">
      <alignment horizontal="center" vertical="center"/>
      <protection hidden="1"/>
    </xf>
    <xf numFmtId="0" fontId="5" fillId="0" borderId="0" xfId="0" applyFont="1" applyAlignment="1" applyProtection="1">
      <alignment vertical="center" wrapText="1"/>
      <protection hidden="1"/>
    </xf>
    <xf numFmtId="14" fontId="0" fillId="0" borderId="0" xfId="0" applyNumberFormat="1"/>
    <xf numFmtId="0" fontId="0" fillId="0" borderId="0" xfId="0" applyAlignment="1">
      <alignment wrapText="1"/>
    </xf>
    <xf numFmtId="0" fontId="3" fillId="0" borderId="0" xfId="3" applyProtection="1">
      <protection hidden="1"/>
    </xf>
    <xf numFmtId="0" fontId="9" fillId="8" borderId="1" xfId="1" applyNumberFormat="1" applyFont="1" applyFill="1" applyBorder="1" applyAlignment="1" applyProtection="1">
      <alignment horizontal="center"/>
      <protection locked="0"/>
    </xf>
    <xf numFmtId="0" fontId="9" fillId="8" borderId="4" xfId="0" applyFont="1" applyFill="1" applyBorder="1" applyAlignment="1" applyProtection="1">
      <alignment horizontal="center"/>
      <protection locked="0"/>
    </xf>
    <xf numFmtId="0" fontId="9" fillId="8" borderId="5" xfId="0" applyFont="1" applyFill="1" applyBorder="1" applyAlignment="1" applyProtection="1">
      <alignment horizontal="center"/>
      <protection locked="0"/>
    </xf>
    <xf numFmtId="0" fontId="9" fillId="8" borderId="6" xfId="0" applyFont="1" applyFill="1" applyBorder="1" applyAlignment="1" applyProtection="1">
      <alignment horizontal="center"/>
      <protection locked="0"/>
    </xf>
    <xf numFmtId="49" fontId="9" fillId="8" borderId="1" xfId="0" applyNumberFormat="1" applyFont="1" applyFill="1" applyBorder="1" applyAlignment="1" applyProtection="1">
      <alignment horizontal="center"/>
      <protection locked="0"/>
    </xf>
    <xf numFmtId="0" fontId="9" fillId="8" borderId="4" xfId="1" applyNumberFormat="1" applyFont="1" applyFill="1" applyBorder="1" applyAlignment="1" applyProtection="1">
      <alignment horizontal="center"/>
      <protection locked="0"/>
    </xf>
    <xf numFmtId="0" fontId="9" fillId="8" borderId="6" xfId="1" applyNumberFormat="1" applyFont="1" applyFill="1" applyBorder="1" applyAlignment="1" applyProtection="1">
      <alignment horizontal="center"/>
      <protection locked="0"/>
    </xf>
    <xf numFmtId="2" fontId="23" fillId="10" borderId="0" xfId="0" applyNumberFormat="1" applyFont="1" applyFill="1" applyAlignment="1" applyProtection="1">
      <alignment horizontal="right" vertical="center"/>
      <protection hidden="1"/>
    </xf>
    <xf numFmtId="167" fontId="9" fillId="8" borderId="4" xfId="0" applyNumberFormat="1" applyFont="1" applyFill="1" applyBorder="1" applyAlignment="1" applyProtection="1">
      <alignment horizontal="center"/>
      <protection locked="0"/>
    </xf>
    <xf numFmtId="167" fontId="9" fillId="8" borderId="5" xfId="0" applyNumberFormat="1" applyFont="1" applyFill="1" applyBorder="1" applyAlignment="1" applyProtection="1">
      <alignment horizontal="center"/>
      <protection locked="0"/>
    </xf>
    <xf numFmtId="167" fontId="9" fillId="8" borderId="6" xfId="0" applyNumberFormat="1" applyFont="1" applyFill="1" applyBorder="1" applyAlignment="1" applyProtection="1">
      <alignment horizontal="center"/>
      <protection locked="0"/>
    </xf>
    <xf numFmtId="0" fontId="9" fillId="8" borderId="5" xfId="1" applyNumberFormat="1" applyFont="1" applyFill="1" applyBorder="1" applyAlignment="1" applyProtection="1">
      <alignment horizontal="center"/>
      <protection locked="0"/>
    </xf>
    <xf numFmtId="0" fontId="3" fillId="8" borderId="4" xfId="3" applyNumberFormat="1" applyFill="1" applyBorder="1" applyAlignment="1" applyProtection="1">
      <alignment horizontal="center"/>
      <protection locked="0"/>
    </xf>
    <xf numFmtId="0" fontId="19" fillId="8" borderId="5" xfId="3" applyNumberFormat="1" applyFont="1" applyFill="1" applyBorder="1" applyAlignment="1" applyProtection="1">
      <alignment horizontal="center"/>
      <protection locked="0"/>
    </xf>
    <xf numFmtId="0" fontId="19" fillId="8" borderId="6" xfId="3" applyNumberFormat="1" applyFont="1" applyFill="1" applyBorder="1" applyAlignment="1" applyProtection="1">
      <alignment horizontal="center"/>
      <protection locked="0"/>
    </xf>
    <xf numFmtId="0" fontId="23" fillId="9" borderId="0" xfId="0" applyFont="1" applyFill="1" applyAlignment="1" applyProtection="1">
      <alignment horizontal="center" vertical="center"/>
      <protection hidden="1"/>
    </xf>
    <xf numFmtId="0" fontId="9" fillId="8" borderId="1" xfId="0" applyFont="1" applyFill="1" applyBorder="1" applyAlignment="1" applyProtection="1">
      <alignment horizontal="center"/>
      <protection locked="0"/>
    </xf>
    <xf numFmtId="49" fontId="9" fillId="8" borderId="4" xfId="0" applyNumberFormat="1" applyFont="1" applyFill="1" applyBorder="1" applyAlignment="1" applyProtection="1">
      <alignment horizontal="center"/>
      <protection locked="0"/>
    </xf>
    <xf numFmtId="49" fontId="9" fillId="8" borderId="5" xfId="0" applyNumberFormat="1" applyFont="1" applyFill="1" applyBorder="1" applyAlignment="1" applyProtection="1">
      <alignment horizontal="center"/>
      <protection locked="0"/>
    </xf>
    <xf numFmtId="49" fontId="9" fillId="8" borderId="6" xfId="0" applyNumberFormat="1" applyFont="1" applyFill="1" applyBorder="1" applyAlignment="1" applyProtection="1">
      <alignment horizontal="center"/>
      <protection locked="0"/>
    </xf>
    <xf numFmtId="49" fontId="3" fillId="8" borderId="1" xfId="3" applyNumberFormat="1" applyFill="1" applyBorder="1" applyAlignment="1" applyProtection="1">
      <alignment horizontal="center"/>
      <protection locked="0"/>
    </xf>
    <xf numFmtId="0" fontId="21" fillId="10" borderId="17" xfId="0" applyFont="1" applyFill="1" applyBorder="1" applyAlignment="1">
      <alignment horizontal="left"/>
    </xf>
    <xf numFmtId="0" fontId="21" fillId="10" borderId="18" xfId="0" applyFont="1" applyFill="1" applyBorder="1" applyAlignment="1">
      <alignment horizontal="left"/>
    </xf>
    <xf numFmtId="0" fontId="21" fillId="10" borderId="16" xfId="0" applyFont="1" applyFill="1" applyBorder="1" applyAlignment="1">
      <alignment horizontal="left"/>
    </xf>
    <xf numFmtId="0" fontId="21" fillId="10" borderId="17" xfId="0" applyFont="1" applyFill="1" applyBorder="1" applyAlignment="1" applyProtection="1">
      <alignment horizontal="left" vertical="center"/>
      <protection hidden="1"/>
    </xf>
    <xf numFmtId="0" fontId="21" fillId="10" borderId="18" xfId="0" applyFont="1" applyFill="1" applyBorder="1" applyAlignment="1" applyProtection="1">
      <alignment horizontal="left" vertical="center"/>
      <protection hidden="1"/>
    </xf>
    <xf numFmtId="0" fontId="21" fillId="10" borderId="16" xfId="0" applyFont="1" applyFill="1" applyBorder="1" applyAlignment="1" applyProtection="1">
      <alignment horizontal="left" vertical="center"/>
      <protection hidden="1"/>
    </xf>
    <xf numFmtId="0" fontId="13" fillId="10" borderId="0" xfId="0" applyFont="1" applyFill="1" applyAlignment="1" applyProtection="1">
      <alignment horizontal="left" vertical="center"/>
      <protection hidden="1"/>
    </xf>
    <xf numFmtId="0" fontId="27" fillId="10" borderId="17" xfId="0" applyFont="1" applyFill="1" applyBorder="1" applyAlignment="1">
      <alignment horizontal="left"/>
    </xf>
    <xf numFmtId="0" fontId="27" fillId="10" borderId="18" xfId="0" applyFont="1" applyFill="1" applyBorder="1" applyAlignment="1">
      <alignment horizontal="left"/>
    </xf>
    <xf numFmtId="0" fontId="27" fillId="10" borderId="16" xfId="0" applyFont="1" applyFill="1" applyBorder="1" applyAlignment="1">
      <alignment horizontal="left"/>
    </xf>
    <xf numFmtId="0" fontId="9" fillId="5" borderId="8" xfId="0" applyFont="1" applyFill="1" applyBorder="1" applyAlignment="1" applyProtection="1">
      <alignment horizontal="left"/>
      <protection hidden="1"/>
    </xf>
    <xf numFmtId="0" fontId="9" fillId="5" borderId="5" xfId="0" applyFont="1" applyFill="1" applyBorder="1" applyAlignment="1" applyProtection="1">
      <alignment horizontal="left"/>
      <protection hidden="1"/>
    </xf>
    <xf numFmtId="0" fontId="51" fillId="5" borderId="0" xfId="3" applyFont="1" applyFill="1" applyAlignment="1" applyProtection="1">
      <alignment horizontal="center" vertical="center" wrapText="1"/>
      <protection hidden="1"/>
    </xf>
    <xf numFmtId="0" fontId="5" fillId="5" borderId="0" xfId="0" applyFont="1" applyFill="1" applyAlignment="1" applyProtection="1">
      <alignment horizontal="left" vertical="center" wrapText="1"/>
      <protection hidden="1"/>
    </xf>
    <xf numFmtId="0" fontId="42" fillId="5" borderId="22" xfId="0" applyFont="1" applyFill="1" applyBorder="1" applyAlignment="1" applyProtection="1">
      <alignment horizontal="center"/>
      <protection hidden="1"/>
    </xf>
    <xf numFmtId="0" fontId="5" fillId="5" borderId="0" xfId="0" applyFont="1" applyFill="1" applyAlignment="1" applyProtection="1">
      <alignment vertical="center" wrapText="1"/>
      <protection hidden="1"/>
    </xf>
    <xf numFmtId="0" fontId="41" fillId="5" borderId="0" xfId="0" applyFont="1" applyFill="1" applyAlignment="1" applyProtection="1">
      <alignment vertical="center" wrapText="1"/>
      <protection hidden="1"/>
    </xf>
    <xf numFmtId="0" fontId="9" fillId="5" borderId="8" xfId="0" applyFont="1" applyFill="1" applyBorder="1" applyAlignment="1" applyProtection="1">
      <alignment horizontal="center"/>
      <protection hidden="1"/>
    </xf>
    <xf numFmtId="0" fontId="10" fillId="5" borderId="0" xfId="0" applyFont="1" applyFill="1" applyAlignment="1" applyProtection="1">
      <alignment horizontal="center"/>
      <protection hidden="1"/>
    </xf>
    <xf numFmtId="0" fontId="10" fillId="5" borderId="10" xfId="0" applyFont="1" applyFill="1" applyBorder="1" applyAlignment="1" applyProtection="1">
      <alignment horizontal="left"/>
      <protection hidden="1"/>
    </xf>
    <xf numFmtId="164" fontId="43" fillId="5" borderId="25" xfId="2" applyNumberFormat="1" applyFont="1" applyFill="1" applyBorder="1" applyAlignment="1" applyProtection="1">
      <alignment horizontal="center" vertical="center"/>
      <protection hidden="1"/>
    </xf>
    <xf numFmtId="164" fontId="43" fillId="5" borderId="26" xfId="2" applyNumberFormat="1" applyFont="1" applyFill="1" applyBorder="1" applyAlignment="1" applyProtection="1">
      <alignment horizontal="center" vertical="center"/>
      <protection hidden="1"/>
    </xf>
    <xf numFmtId="0" fontId="10" fillId="5" borderId="10" xfId="0" applyFont="1" applyFill="1" applyBorder="1" applyAlignment="1" applyProtection="1">
      <alignment horizontal="center"/>
      <protection hidden="1"/>
    </xf>
    <xf numFmtId="0" fontId="17" fillId="0" borderId="0" xfId="0" applyFont="1" applyAlignment="1" applyProtection="1">
      <alignment wrapText="1"/>
      <protection hidden="1"/>
    </xf>
    <xf numFmtId="0" fontId="42" fillId="5" borderId="0" xfId="0" applyFont="1" applyFill="1" applyAlignment="1" applyProtection="1">
      <alignment horizontal="center" wrapText="1"/>
      <protection hidden="1"/>
    </xf>
    <xf numFmtId="0" fontId="42" fillId="5" borderId="0" xfId="0" applyFont="1" applyFill="1" applyAlignment="1" applyProtection="1">
      <alignment horizontal="center" vertical="center"/>
      <protection hidden="1"/>
    </xf>
    <xf numFmtId="0" fontId="10" fillId="5" borderId="10" xfId="0" applyFont="1" applyFill="1" applyBorder="1" applyAlignment="1" applyProtection="1">
      <alignment horizontal="center" wrapText="1"/>
      <protection hidden="1"/>
    </xf>
    <xf numFmtId="0" fontId="17" fillId="5" borderId="0" xfId="0" applyFont="1" applyFill="1" applyAlignment="1" applyProtection="1">
      <alignment horizontal="left" vertical="center" wrapText="1"/>
      <protection hidden="1"/>
    </xf>
    <xf numFmtId="0" fontId="43" fillId="5" borderId="17" xfId="0" applyFont="1" applyFill="1" applyBorder="1" applyAlignment="1" applyProtection="1">
      <alignment horizontal="center" vertical="center" wrapText="1"/>
      <protection hidden="1"/>
    </xf>
    <xf numFmtId="0" fontId="43" fillId="5" borderId="18" xfId="0" applyFont="1" applyFill="1" applyBorder="1" applyAlignment="1" applyProtection="1">
      <alignment horizontal="center" vertical="center" wrapText="1"/>
      <protection hidden="1"/>
    </xf>
    <xf numFmtId="0" fontId="43" fillId="5" borderId="23" xfId="0" applyFont="1" applyFill="1" applyBorder="1" applyAlignment="1" applyProtection="1">
      <alignment horizontal="center" vertical="center" wrapText="1"/>
      <protection hidden="1"/>
    </xf>
    <xf numFmtId="1" fontId="43" fillId="5" borderId="24" xfId="0" applyNumberFormat="1" applyFont="1" applyFill="1" applyBorder="1" applyAlignment="1" applyProtection="1">
      <alignment horizontal="center" vertical="center"/>
      <protection hidden="1"/>
    </xf>
    <xf numFmtId="1" fontId="43" fillId="5" borderId="23" xfId="0" applyNumberFormat="1" applyFont="1" applyFill="1" applyBorder="1" applyAlignment="1" applyProtection="1">
      <alignment horizontal="center" vertical="center"/>
      <protection hidden="1"/>
    </xf>
    <xf numFmtId="0" fontId="42" fillId="5" borderId="22" xfId="0" applyFont="1" applyFill="1" applyBorder="1" applyAlignment="1" applyProtection="1">
      <alignment horizontal="center" vertical="center"/>
      <protection hidden="1"/>
    </xf>
    <xf numFmtId="164" fontId="43" fillId="5" borderId="27" xfId="2" applyNumberFormat="1" applyFont="1" applyFill="1" applyBorder="1" applyAlignment="1" applyProtection="1">
      <alignment horizontal="center" vertical="center"/>
      <protection hidden="1"/>
    </xf>
    <xf numFmtId="0" fontId="39" fillId="5" borderId="0" xfId="0" applyFont="1" applyFill="1" applyAlignment="1" applyProtection="1">
      <alignment horizontal="center"/>
      <protection hidden="1"/>
    </xf>
    <xf numFmtId="0" fontId="17" fillId="5" borderId="9" xfId="0" applyFont="1" applyFill="1" applyBorder="1" applyAlignment="1" applyProtection="1">
      <alignment horizontal="left"/>
      <protection hidden="1"/>
    </xf>
    <xf numFmtId="0" fontId="5" fillId="0" borderId="10" xfId="0" applyFont="1" applyBorder="1" applyProtection="1">
      <protection hidden="1"/>
    </xf>
    <xf numFmtId="0" fontId="5" fillId="5" borderId="10" xfId="0" applyFont="1" applyFill="1" applyBorder="1" applyProtection="1">
      <protection hidden="1"/>
    </xf>
    <xf numFmtId="0" fontId="23" fillId="6" borderId="7" xfId="0" applyFont="1" applyFill="1" applyBorder="1" applyAlignment="1" applyProtection="1">
      <alignment horizontal="center" vertical="center" wrapText="1"/>
      <protection hidden="1"/>
    </xf>
    <xf numFmtId="0" fontId="10" fillId="8" borderId="2" xfId="0" applyFont="1" applyFill="1" applyBorder="1" applyAlignment="1" applyProtection="1">
      <alignment horizontal="center" vertical="center" wrapText="1"/>
      <protection locked="0"/>
    </xf>
    <xf numFmtId="3" fontId="10" fillId="7" borderId="2" xfId="0" applyNumberFormat="1" applyFont="1" applyFill="1" applyBorder="1" applyAlignment="1" applyProtection="1">
      <alignment horizontal="center" vertical="center" wrapText="1"/>
      <protection hidden="1"/>
    </xf>
    <xf numFmtId="1" fontId="24" fillId="2" borderId="1" xfId="0" applyNumberFormat="1" applyFont="1" applyFill="1" applyBorder="1" applyAlignment="1" applyProtection="1">
      <alignment horizontal="center" vertical="center"/>
      <protection hidden="1"/>
    </xf>
    <xf numFmtId="3" fontId="10" fillId="8" borderId="2" xfId="0" applyNumberFormat="1" applyFont="1" applyFill="1" applyBorder="1" applyAlignment="1" applyProtection="1">
      <alignment horizontal="center" vertical="center" wrapText="1"/>
      <protection locked="0"/>
    </xf>
  </cellXfs>
  <cellStyles count="7">
    <cellStyle name="Comma" xfId="1" builtinId="3"/>
    <cellStyle name="Currency" xfId="2" builtinId="4"/>
    <cellStyle name="Hyperlink" xfId="3" builtinId="8"/>
    <cellStyle name="Normal" xfId="0" builtinId="0"/>
    <cellStyle name="Normal 2" xfId="5" xr:uid="{D89FB2A3-908E-4552-A338-64A9474D0215}"/>
    <cellStyle name="Normal 2 2" xfId="6" xr:uid="{03594C14-0A67-4CCD-8FFD-625A488F2C3E}"/>
    <cellStyle name="Percent" xfId="4" builtinId="5"/>
  </cellStyles>
  <dxfs count="0"/>
  <tableStyles count="0" defaultTableStyle="TableStyleMedium2" defaultPivotStyle="PivotStyleLight16"/>
  <colors>
    <mruColors>
      <color rgb="FFD0CECE"/>
      <color rgb="FFC4D4A4"/>
      <color rgb="FFF37021"/>
      <color rgb="FFB4C6E7"/>
      <color rgb="FFB4DEC3"/>
      <color rgb="FF00437B"/>
      <color rgb="FFFDB51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885825</xdr:colOff>
      <xdr:row>0</xdr:row>
      <xdr:rowOff>0</xdr:rowOff>
    </xdr:from>
    <xdr:to>
      <xdr:col>0</xdr:col>
      <xdr:colOff>7659448</xdr:colOff>
      <xdr:row>1</xdr:row>
      <xdr:rowOff>152400</xdr:rowOff>
    </xdr:to>
    <xdr:pic>
      <xdr:nvPicPr>
        <xdr:cNvPr id="2" name="Picture 1">
          <a:extLst>
            <a:ext uri="{FF2B5EF4-FFF2-40B4-BE49-F238E27FC236}">
              <a16:creationId xmlns:a16="http://schemas.microsoft.com/office/drawing/2014/main" id="{DBF00B8E-6908-4122-BD22-CDD5B9E000A7}"/>
            </a:ext>
          </a:extLst>
        </xdr:cNvPr>
        <xdr:cNvPicPr>
          <a:picLocks noChangeAspect="1"/>
        </xdr:cNvPicPr>
      </xdr:nvPicPr>
      <xdr:blipFill>
        <a:blip xmlns:r="http://schemas.openxmlformats.org/officeDocument/2006/relationships" r:embed="rId1"/>
        <a:stretch>
          <a:fillRect/>
        </a:stretch>
      </xdr:blipFill>
      <xdr:spPr>
        <a:xfrm>
          <a:off x="885825" y="0"/>
          <a:ext cx="6773623" cy="895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974828</xdr:colOff>
      <xdr:row>0</xdr:row>
      <xdr:rowOff>0</xdr:rowOff>
    </xdr:from>
    <xdr:to>
      <xdr:col>10</xdr:col>
      <xdr:colOff>1237161</xdr:colOff>
      <xdr:row>0</xdr:row>
      <xdr:rowOff>897255</xdr:rowOff>
    </xdr:to>
    <xdr:pic>
      <xdr:nvPicPr>
        <xdr:cNvPr id="3" name="Picture 2">
          <a:extLst>
            <a:ext uri="{FF2B5EF4-FFF2-40B4-BE49-F238E27FC236}">
              <a16:creationId xmlns:a16="http://schemas.microsoft.com/office/drawing/2014/main" id="{4569AF7B-42EF-DBF7-9774-1B7A94FD6631}"/>
            </a:ext>
          </a:extLst>
        </xdr:cNvPr>
        <xdr:cNvPicPr>
          <a:picLocks noChangeAspect="1"/>
        </xdr:cNvPicPr>
      </xdr:nvPicPr>
      <xdr:blipFill>
        <a:blip xmlns:r="http://schemas.openxmlformats.org/officeDocument/2006/relationships" r:embed="rId1"/>
        <a:stretch>
          <a:fillRect/>
        </a:stretch>
      </xdr:blipFill>
      <xdr:spPr>
        <a:xfrm>
          <a:off x="1108178" y="0"/>
          <a:ext cx="6777433" cy="8972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84</xdr:row>
      <xdr:rowOff>91440</xdr:rowOff>
    </xdr:from>
    <xdr:to>
      <xdr:col>1</xdr:col>
      <xdr:colOff>0</xdr:colOff>
      <xdr:row>123</xdr:row>
      <xdr:rowOff>149607</xdr:rowOff>
    </xdr:to>
    <xdr:pic>
      <xdr:nvPicPr>
        <xdr:cNvPr id="17" name="Picture 16">
          <a:extLst>
            <a:ext uri="{FF2B5EF4-FFF2-40B4-BE49-F238E27FC236}">
              <a16:creationId xmlns:a16="http://schemas.microsoft.com/office/drawing/2014/main" id="{9C8561F5-30C2-4DC4-9844-E9388E36D2FF}"/>
            </a:ext>
          </a:extLst>
        </xdr:cNvPr>
        <xdr:cNvPicPr>
          <a:picLocks noChangeAspect="1"/>
        </xdr:cNvPicPr>
      </xdr:nvPicPr>
      <xdr:blipFill>
        <a:blip xmlns:r="http://schemas.openxmlformats.org/officeDocument/2006/relationships" r:embed="rId1"/>
        <a:stretch>
          <a:fillRect/>
        </a:stretch>
      </xdr:blipFill>
      <xdr:spPr>
        <a:xfrm>
          <a:off x="0" y="15293340"/>
          <a:ext cx="6343650" cy="7116192"/>
        </a:xfrm>
        <a:prstGeom prst="rect">
          <a:avLst/>
        </a:prstGeom>
      </xdr:spPr>
    </xdr:pic>
    <xdr:clientData/>
  </xdr:twoCellAnchor>
  <xdr:twoCellAnchor editAs="oneCell">
    <xdr:from>
      <xdr:col>0</xdr:col>
      <xdr:colOff>0</xdr:colOff>
      <xdr:row>123</xdr:row>
      <xdr:rowOff>148589</xdr:rowOff>
    </xdr:from>
    <xdr:to>
      <xdr:col>1</xdr:col>
      <xdr:colOff>47759</xdr:colOff>
      <xdr:row>142</xdr:row>
      <xdr:rowOff>60959</xdr:rowOff>
    </xdr:to>
    <xdr:pic>
      <xdr:nvPicPr>
        <xdr:cNvPr id="18" name="Picture 17">
          <a:extLst>
            <a:ext uri="{FF2B5EF4-FFF2-40B4-BE49-F238E27FC236}">
              <a16:creationId xmlns:a16="http://schemas.microsoft.com/office/drawing/2014/main" id="{528CBAA1-B533-4F2E-B9CD-D714974B3925}"/>
            </a:ext>
          </a:extLst>
        </xdr:cNvPr>
        <xdr:cNvPicPr>
          <a:picLocks noChangeAspect="1"/>
        </xdr:cNvPicPr>
      </xdr:nvPicPr>
      <xdr:blipFill>
        <a:blip xmlns:r="http://schemas.openxmlformats.org/officeDocument/2006/relationships" r:embed="rId2"/>
        <a:stretch>
          <a:fillRect/>
        </a:stretch>
      </xdr:blipFill>
      <xdr:spPr>
        <a:xfrm>
          <a:off x="0" y="22408514"/>
          <a:ext cx="6389504" cy="3347085"/>
        </a:xfrm>
        <a:prstGeom prst="rect">
          <a:avLst/>
        </a:prstGeom>
      </xdr:spPr>
    </xdr:pic>
    <xdr:clientData/>
  </xdr:twoCellAnchor>
  <xdr:twoCellAnchor editAs="oneCell">
    <xdr:from>
      <xdr:col>0</xdr:col>
      <xdr:colOff>0</xdr:colOff>
      <xdr:row>41</xdr:row>
      <xdr:rowOff>180974</xdr:rowOff>
    </xdr:from>
    <xdr:to>
      <xdr:col>0</xdr:col>
      <xdr:colOff>6334124</xdr:colOff>
      <xdr:row>84</xdr:row>
      <xdr:rowOff>83416</xdr:rowOff>
    </xdr:to>
    <xdr:pic>
      <xdr:nvPicPr>
        <xdr:cNvPr id="2" name="Picture 1">
          <a:extLst>
            <a:ext uri="{FF2B5EF4-FFF2-40B4-BE49-F238E27FC236}">
              <a16:creationId xmlns:a16="http://schemas.microsoft.com/office/drawing/2014/main" id="{4F797133-C23B-D297-D9BF-DD1223D36E48}"/>
            </a:ext>
          </a:extLst>
        </xdr:cNvPr>
        <xdr:cNvPicPr>
          <a:picLocks noChangeAspect="1"/>
        </xdr:cNvPicPr>
      </xdr:nvPicPr>
      <xdr:blipFill>
        <a:blip xmlns:r="http://schemas.openxmlformats.org/officeDocument/2006/relationships" r:embed="rId3"/>
        <a:stretch>
          <a:fillRect/>
        </a:stretch>
      </xdr:blipFill>
      <xdr:spPr>
        <a:xfrm>
          <a:off x="0" y="7600949"/>
          <a:ext cx="6334124" cy="7684367"/>
        </a:xfrm>
        <a:prstGeom prst="rect">
          <a:avLst/>
        </a:prstGeom>
      </xdr:spPr>
    </xdr:pic>
    <xdr:clientData/>
  </xdr:twoCellAnchor>
  <xdr:twoCellAnchor editAs="oneCell">
    <xdr:from>
      <xdr:col>0</xdr:col>
      <xdr:colOff>0</xdr:colOff>
      <xdr:row>0</xdr:row>
      <xdr:rowOff>52917</xdr:rowOff>
    </xdr:from>
    <xdr:to>
      <xdr:col>0</xdr:col>
      <xdr:colOff>6320049</xdr:colOff>
      <xdr:row>42</xdr:row>
      <xdr:rowOff>52917</xdr:rowOff>
    </xdr:to>
    <xdr:pic>
      <xdr:nvPicPr>
        <xdr:cNvPr id="5" name="Picture 4">
          <a:extLst>
            <a:ext uri="{FF2B5EF4-FFF2-40B4-BE49-F238E27FC236}">
              <a16:creationId xmlns:a16="http://schemas.microsoft.com/office/drawing/2014/main" id="{948DAE06-1985-54AA-088C-5FFC046F4D02}"/>
            </a:ext>
          </a:extLst>
        </xdr:cNvPr>
        <xdr:cNvPicPr>
          <a:picLocks noChangeAspect="1"/>
        </xdr:cNvPicPr>
      </xdr:nvPicPr>
      <xdr:blipFill>
        <a:blip xmlns:r="http://schemas.openxmlformats.org/officeDocument/2006/relationships" r:embed="rId4"/>
        <a:stretch>
          <a:fillRect/>
        </a:stretch>
      </xdr:blipFill>
      <xdr:spPr>
        <a:xfrm>
          <a:off x="0" y="52917"/>
          <a:ext cx="6320049" cy="7556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15</xdr:col>
      <xdr:colOff>353773</xdr:colOff>
      <xdr:row>1</xdr:row>
      <xdr:rowOff>93345</xdr:rowOff>
    </xdr:to>
    <xdr:pic>
      <xdr:nvPicPr>
        <xdr:cNvPr id="2" name="Picture 1">
          <a:extLst>
            <a:ext uri="{FF2B5EF4-FFF2-40B4-BE49-F238E27FC236}">
              <a16:creationId xmlns:a16="http://schemas.microsoft.com/office/drawing/2014/main" id="{6EAA9F81-8DEB-4E62-9174-62CF48E74AED}"/>
            </a:ext>
          </a:extLst>
        </xdr:cNvPr>
        <xdr:cNvPicPr>
          <a:picLocks noChangeAspect="1"/>
        </xdr:cNvPicPr>
      </xdr:nvPicPr>
      <xdr:blipFill>
        <a:blip xmlns:r="http://schemas.openxmlformats.org/officeDocument/2006/relationships" r:embed="rId1"/>
        <a:stretch>
          <a:fillRect/>
        </a:stretch>
      </xdr:blipFill>
      <xdr:spPr>
        <a:xfrm>
          <a:off x="85725" y="0"/>
          <a:ext cx="6764098" cy="8934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15</xdr:col>
      <xdr:colOff>363298</xdr:colOff>
      <xdr:row>1</xdr:row>
      <xdr:rowOff>7620</xdr:rowOff>
    </xdr:to>
    <xdr:pic>
      <xdr:nvPicPr>
        <xdr:cNvPr id="3" name="Picture 2">
          <a:extLst>
            <a:ext uri="{FF2B5EF4-FFF2-40B4-BE49-F238E27FC236}">
              <a16:creationId xmlns:a16="http://schemas.microsoft.com/office/drawing/2014/main" id="{26CB8A5E-27F0-432B-8634-3252E4D8DE3F}"/>
            </a:ext>
          </a:extLst>
        </xdr:cNvPr>
        <xdr:cNvPicPr>
          <a:picLocks noChangeAspect="1"/>
        </xdr:cNvPicPr>
      </xdr:nvPicPr>
      <xdr:blipFill>
        <a:blip xmlns:r="http://schemas.openxmlformats.org/officeDocument/2006/relationships" r:embed="rId1"/>
        <a:stretch>
          <a:fillRect/>
        </a:stretch>
      </xdr:blipFill>
      <xdr:spPr>
        <a:xfrm>
          <a:off x="95250" y="0"/>
          <a:ext cx="6764098" cy="8934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320580</xdr:colOff>
      <xdr:row>67</xdr:row>
      <xdr:rowOff>169810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8862600" cy="12295135"/>
        </a:xfrm>
        <a:prstGeom prst="rect">
          <a:avLst/>
        </a:prstGeom>
      </xdr:spPr>
    </xdr:pic>
    <xdr:clientData/>
  </xdr:twoCellAnchor>
  <xdr:twoCellAnchor editAs="oneCell">
    <xdr:from>
      <xdr:col>14</xdr:col>
      <xdr:colOff>342900</xdr:colOff>
      <xdr:row>0</xdr:row>
      <xdr:rowOff>47625</xdr:rowOff>
    </xdr:from>
    <xdr:to>
      <xdr:col>29</xdr:col>
      <xdr:colOff>63685</xdr:colOff>
      <xdr:row>67</xdr:row>
      <xdr:rowOff>133625</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8877300" y="47625"/>
          <a:ext cx="8868595" cy="12203705"/>
        </a:xfrm>
        <a:prstGeom prst="rect">
          <a:avLst/>
        </a:prstGeom>
      </xdr:spPr>
    </xdr:pic>
    <xdr:clientData/>
  </xdr:twoCellAnchor>
  <xdr:twoCellAnchor editAs="oneCell">
    <xdr:from>
      <xdr:col>0</xdr:col>
      <xdr:colOff>0</xdr:colOff>
      <xdr:row>71</xdr:row>
      <xdr:rowOff>0</xdr:rowOff>
    </xdr:from>
    <xdr:to>
      <xdr:col>14</xdr:col>
      <xdr:colOff>518067</xdr:colOff>
      <xdr:row>139</xdr:row>
      <xdr:rowOff>97640</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3"/>
        <a:stretch>
          <a:fillRect/>
        </a:stretch>
      </xdr:blipFill>
      <xdr:spPr>
        <a:xfrm>
          <a:off x="0" y="12487275"/>
          <a:ext cx="9052467" cy="12403940"/>
        </a:xfrm>
        <a:prstGeom prst="rect">
          <a:avLst/>
        </a:prstGeom>
      </xdr:spPr>
    </xdr:pic>
    <xdr:clientData/>
  </xdr:twoCellAnchor>
  <xdr:twoCellAnchor editAs="oneCell">
    <xdr:from>
      <xdr:col>15</xdr:col>
      <xdr:colOff>0</xdr:colOff>
      <xdr:row>71</xdr:row>
      <xdr:rowOff>0</xdr:rowOff>
    </xdr:from>
    <xdr:to>
      <xdr:col>29</xdr:col>
      <xdr:colOff>460479</xdr:colOff>
      <xdr:row>139</xdr:row>
      <xdr:rowOff>45988</xdr:rowOff>
    </xdr:to>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4"/>
        <a:stretch>
          <a:fillRect/>
        </a:stretch>
      </xdr:blipFill>
      <xdr:spPr>
        <a:xfrm>
          <a:off x="9144000" y="12487275"/>
          <a:ext cx="8994879" cy="12348478"/>
        </a:xfrm>
        <a:prstGeom prst="rect">
          <a:avLst/>
        </a:prstGeom>
      </xdr:spPr>
    </xdr:pic>
    <xdr:clientData/>
  </xdr:twoCellAnchor>
  <xdr:twoCellAnchor editAs="oneCell">
    <xdr:from>
      <xdr:col>30</xdr:col>
      <xdr:colOff>0</xdr:colOff>
      <xdr:row>71</xdr:row>
      <xdr:rowOff>0</xdr:rowOff>
    </xdr:from>
    <xdr:to>
      <xdr:col>44</xdr:col>
      <xdr:colOff>455771</xdr:colOff>
      <xdr:row>139</xdr:row>
      <xdr:rowOff>9795</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5"/>
        <a:stretch>
          <a:fillRect/>
        </a:stretch>
      </xdr:blipFill>
      <xdr:spPr>
        <a:xfrm>
          <a:off x="18288000" y="12487275"/>
          <a:ext cx="8990171" cy="12312285"/>
        </a:xfrm>
        <a:prstGeom prst="rect">
          <a:avLst/>
        </a:prstGeom>
      </xdr:spPr>
    </xdr:pic>
    <xdr:clientData/>
  </xdr:twoCellAnchor>
  <xdr:twoCellAnchor editAs="oneCell">
    <xdr:from>
      <xdr:col>29</xdr:col>
      <xdr:colOff>95250</xdr:colOff>
      <xdr:row>0</xdr:row>
      <xdr:rowOff>76200</xdr:rowOff>
    </xdr:from>
    <xdr:to>
      <xdr:col>43</xdr:col>
      <xdr:colOff>492786</xdr:colOff>
      <xdr:row>27</xdr:row>
      <xdr:rowOff>9837</xdr:rowOff>
    </xdr:to>
    <xdr:pic>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6"/>
        <a:stretch>
          <a:fillRect/>
        </a:stretch>
      </xdr:blipFill>
      <xdr:spPr>
        <a:xfrm>
          <a:off x="17773650" y="76200"/>
          <a:ext cx="8931936" cy="48161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kbyk/OneDrive%20-%20AMERESCO/Desktop/All/SJI/SJI%20Startup/Application%20Forms/Workbooks/Custom%20Measure%20Workbook%20SJG%200811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oject Information"/>
      <sheetName val="Utility Information"/>
      <sheetName val="Measure 1"/>
      <sheetName val="Measure 2"/>
      <sheetName val="Measure 3"/>
      <sheetName val="Measure 4"/>
      <sheetName val="Measure 5"/>
      <sheetName val="Table"/>
      <sheetName val="Development"/>
    </sheetNames>
    <sheetDataSet>
      <sheetData sheetId="0"/>
      <sheetData sheetId="1"/>
      <sheetData sheetId="2"/>
      <sheetData sheetId="3"/>
      <sheetData sheetId="4"/>
      <sheetData sheetId="5"/>
      <sheetData sheetId="6"/>
      <sheetData sheetId="7"/>
      <sheetData sheetId="8">
        <row r="2">
          <cell r="A2" t="str">
            <v>Assembly</v>
          </cell>
        </row>
        <row r="3">
          <cell r="A3" t="str">
            <v>Auto repair</v>
          </cell>
        </row>
        <row r="4">
          <cell r="A4" t="str">
            <v>Dormitory</v>
          </cell>
        </row>
        <row r="5">
          <cell r="A5" t="str">
            <v>Hospital</v>
          </cell>
        </row>
        <row r="6">
          <cell r="A6" t="str">
            <v>Light industrial</v>
          </cell>
        </row>
        <row r="7">
          <cell r="A7" t="str">
            <v>Lodging – Hotel</v>
          </cell>
        </row>
        <row r="8">
          <cell r="A8" t="str">
            <v>Lodging – Motel</v>
          </cell>
        </row>
        <row r="9">
          <cell r="A9" t="str">
            <v>Office – large</v>
          </cell>
        </row>
        <row r="10">
          <cell r="A10" t="str">
            <v>Office – small</v>
          </cell>
        </row>
        <row r="11">
          <cell r="A11" t="str">
            <v>Other</v>
          </cell>
        </row>
        <row r="12">
          <cell r="A12" t="str">
            <v>Religious worship</v>
          </cell>
        </row>
        <row r="13">
          <cell r="A13" t="str">
            <v>Restaurant – fast food</v>
          </cell>
        </row>
        <row r="14">
          <cell r="A14" t="str">
            <v>Restaurant – full service</v>
          </cell>
        </row>
        <row r="15">
          <cell r="A15" t="str">
            <v>Retail – big box</v>
          </cell>
        </row>
        <row r="16">
          <cell r="A16" t="str">
            <v>Retail – Grocery</v>
          </cell>
        </row>
        <row r="17">
          <cell r="A17" t="str">
            <v>Retail – small</v>
          </cell>
        </row>
        <row r="18">
          <cell r="A18" t="str">
            <v>Retail – large</v>
          </cell>
        </row>
        <row r="19">
          <cell r="A19" t="str">
            <v>School – Community college</v>
          </cell>
        </row>
        <row r="20">
          <cell r="A20" t="str">
            <v>School – postsecondary</v>
          </cell>
        </row>
        <row r="21">
          <cell r="A21" t="str">
            <v>School – primary</v>
          </cell>
        </row>
        <row r="22">
          <cell r="A22" t="str">
            <v>School – secondary</v>
          </cell>
        </row>
        <row r="23">
          <cell r="A23" t="str">
            <v>Warehouse</v>
          </cell>
        </row>
        <row r="24">
          <cell r="A24" t="str">
            <v>Multifamily: Low-rise, Prior to 1979</v>
          </cell>
        </row>
        <row r="25">
          <cell r="A25" t="str">
            <v>Multifamily: Low-rise, From 1979 to 2006</v>
          </cell>
        </row>
        <row r="26">
          <cell r="A26" t="str">
            <v>Multifamily: Low-rise, From 2007 through present</v>
          </cell>
        </row>
        <row r="27">
          <cell r="A27" t="str">
            <v>Multifamily: High-rise, Prior to 1979</v>
          </cell>
        </row>
        <row r="28">
          <cell r="A28" t="str">
            <v>Multifamily: High-rise, From 1979 to 2006</v>
          </cell>
        </row>
        <row r="29">
          <cell r="A29" t="str">
            <v>Multifamily: High-rise, From 2007 through present</v>
          </cell>
        </row>
      </sheetData>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arcgis.com/apps/webappviewer/index.html?id=96ec274c50a34890b23263f101e4ad9b"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mailto:SJGBusiness@appliedenergygroup.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mailto:SJGBusiness@appliedenergygroup.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C18"/>
  <sheetViews>
    <sheetView showGridLines="0" zoomScaleNormal="100" workbookViewId="0">
      <selection activeCell="C1" sqref="C1"/>
    </sheetView>
  </sheetViews>
  <sheetFormatPr defaultRowHeight="14.4" x14ac:dyDescent="0.3"/>
  <cols>
    <col min="1" max="1" width="124.6640625" customWidth="1"/>
  </cols>
  <sheetData>
    <row r="1" spans="1:3" ht="58.8" customHeight="1" x14ac:dyDescent="0.3"/>
    <row r="3" spans="1:3" s="3" customFormat="1" ht="23.4" x14ac:dyDescent="0.3">
      <c r="A3" s="8" t="s">
        <v>118</v>
      </c>
    </row>
    <row r="4" spans="1:3" ht="10.050000000000001" customHeight="1" x14ac:dyDescent="0.3">
      <c r="A4" s="1"/>
    </row>
    <row r="5" spans="1:3" ht="28.2" customHeight="1" x14ac:dyDescent="0.3">
      <c r="A5" s="6" t="s">
        <v>0</v>
      </c>
    </row>
    <row r="6" spans="1:3" ht="53.4" customHeight="1" x14ac:dyDescent="0.3">
      <c r="A6" s="129" t="s">
        <v>193</v>
      </c>
    </row>
    <row r="7" spans="1:3" ht="10.050000000000001" customHeight="1" x14ac:dyDescent="0.3">
      <c r="A7" s="155"/>
    </row>
    <row r="8" spans="1:3" ht="19.8" customHeight="1" x14ac:dyDescent="0.3">
      <c r="A8" s="6" t="s">
        <v>122</v>
      </c>
    </row>
    <row r="9" spans="1:3" ht="189" customHeight="1" x14ac:dyDescent="0.3">
      <c r="A9" s="131" t="s">
        <v>194</v>
      </c>
      <c r="C9" s="2" t="s">
        <v>123</v>
      </c>
    </row>
    <row r="10" spans="1:3" ht="10.050000000000001" customHeight="1" x14ac:dyDescent="0.3">
      <c r="A10" s="5"/>
    </row>
    <row r="11" spans="1:3" ht="18" x14ac:dyDescent="0.3">
      <c r="A11" s="6" t="s">
        <v>1</v>
      </c>
    </row>
    <row r="12" spans="1:3" ht="26.4" customHeight="1" x14ac:dyDescent="0.3">
      <c r="A12" s="130" t="s">
        <v>2</v>
      </c>
    </row>
    <row r="13" spans="1:3" ht="49.8" customHeight="1" x14ac:dyDescent="0.3">
      <c r="A13" s="132" t="s">
        <v>195</v>
      </c>
    </row>
    <row r="14" spans="1:3" ht="30.6" customHeight="1" x14ac:dyDescent="0.3">
      <c r="A14" s="130" t="s">
        <v>3</v>
      </c>
    </row>
    <row r="15" spans="1:3" ht="28.8" x14ac:dyDescent="0.3">
      <c r="A15" s="131" t="s">
        <v>119</v>
      </c>
    </row>
    <row r="16" spans="1:3" ht="7.8" customHeight="1" x14ac:dyDescent="0.3">
      <c r="A16" s="7"/>
    </row>
    <row r="17" spans="1:1" ht="18" customHeight="1" x14ac:dyDescent="0.3">
      <c r="A17" s="6" t="s">
        <v>120</v>
      </c>
    </row>
    <row r="18" spans="1:1" ht="43.2" x14ac:dyDescent="0.3">
      <c r="A18" s="129" t="s">
        <v>121</v>
      </c>
    </row>
  </sheetData>
  <sheetProtection algorithmName="SHA-512" hashValue="dD/eX7Da3plOP1SoNHkYQnGnFgUPb39wEC9egIC02hs/d4X77TPwEqxpkqzHHZQAgLnwQU/Mlkz+H6jqsw+mlw==" saltValue="oLzzhg42khvGpeCgwKZbyQ=="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D0CECE"/>
  </sheetPr>
  <dimension ref="A2:E33"/>
  <sheetViews>
    <sheetView zoomScale="85" zoomScaleNormal="85" workbookViewId="0">
      <selection activeCell="N18" sqref="N18"/>
    </sheetView>
  </sheetViews>
  <sheetFormatPr defaultRowHeight="14.4" x14ac:dyDescent="0.3"/>
  <cols>
    <col min="1" max="1" width="9.33203125" style="9" bestFit="1" customWidth="1"/>
    <col min="2" max="2" width="8.88671875" style="9"/>
    <col min="3" max="3" width="34.6640625" style="9" customWidth="1"/>
    <col min="4" max="4" width="14.109375" style="9" bestFit="1" customWidth="1"/>
    <col min="5" max="5" width="14.33203125" style="9" bestFit="1" customWidth="1"/>
    <col min="6" max="16384" width="8.88671875" style="9"/>
  </cols>
  <sheetData>
    <row r="2" spans="1:5" ht="23.4" customHeight="1" x14ac:dyDescent="0.3">
      <c r="A2" s="219" t="s">
        <v>37</v>
      </c>
      <c r="C2" s="54" t="s">
        <v>13</v>
      </c>
      <c r="D2" s="54" t="s">
        <v>38</v>
      </c>
      <c r="E2" s="54" t="s">
        <v>39</v>
      </c>
    </row>
    <row r="3" spans="1:5" x14ac:dyDescent="0.3">
      <c r="A3" s="219"/>
      <c r="C3" s="55" t="s">
        <v>16</v>
      </c>
      <c r="D3" s="56">
        <v>426</v>
      </c>
      <c r="E3" s="56">
        <v>1910</v>
      </c>
    </row>
    <row r="4" spans="1:5" x14ac:dyDescent="0.3">
      <c r="A4" s="57" t="s">
        <v>17</v>
      </c>
      <c r="C4" s="55" t="s">
        <v>40</v>
      </c>
      <c r="D4" s="56">
        <v>394</v>
      </c>
      <c r="E4" s="56">
        <v>840</v>
      </c>
    </row>
    <row r="5" spans="1:5" x14ac:dyDescent="0.3">
      <c r="A5" s="57" t="s">
        <v>166</v>
      </c>
      <c r="C5" s="55" t="s">
        <v>41</v>
      </c>
      <c r="D5" s="56">
        <v>466</v>
      </c>
      <c r="E5" s="56">
        <v>901</v>
      </c>
    </row>
    <row r="6" spans="1:5" x14ac:dyDescent="0.3">
      <c r="A6" s="57"/>
      <c r="C6" s="55" t="s">
        <v>42</v>
      </c>
      <c r="D6" s="56">
        <v>846</v>
      </c>
      <c r="E6" s="56">
        <v>1431</v>
      </c>
    </row>
    <row r="7" spans="1:5" ht="30.6" customHeight="1" x14ac:dyDescent="0.3">
      <c r="A7" s="57"/>
      <c r="C7" s="55" t="s">
        <v>43</v>
      </c>
      <c r="D7" s="56">
        <v>1208</v>
      </c>
      <c r="E7" s="56">
        <v>1191</v>
      </c>
    </row>
    <row r="8" spans="1:5" x14ac:dyDescent="0.3">
      <c r="A8" s="58"/>
      <c r="C8" s="55" t="s">
        <v>44</v>
      </c>
      <c r="D8" s="56">
        <v>1279</v>
      </c>
      <c r="E8" s="56">
        <v>191</v>
      </c>
    </row>
    <row r="9" spans="1:5" ht="30.6" customHeight="1" x14ac:dyDescent="0.3">
      <c r="C9" s="55" t="s">
        <v>45</v>
      </c>
      <c r="D9" s="56">
        <v>1424</v>
      </c>
      <c r="E9" s="56">
        <v>3366</v>
      </c>
    </row>
    <row r="10" spans="1:5" x14ac:dyDescent="0.3">
      <c r="C10" s="55" t="s">
        <v>46</v>
      </c>
      <c r="D10" s="56">
        <v>736</v>
      </c>
      <c r="E10" s="56">
        <v>681</v>
      </c>
    </row>
    <row r="11" spans="1:5" x14ac:dyDescent="0.3">
      <c r="C11" s="55" t="s">
        <v>47</v>
      </c>
      <c r="D11" s="56">
        <v>2918</v>
      </c>
      <c r="E11" s="56">
        <v>1077</v>
      </c>
    </row>
    <row r="12" spans="1:5" x14ac:dyDescent="0.3">
      <c r="C12" s="55" t="s">
        <v>48</v>
      </c>
      <c r="D12" s="56">
        <v>1233</v>
      </c>
      <c r="E12" s="56">
        <v>619</v>
      </c>
    </row>
    <row r="13" spans="1:5" x14ac:dyDescent="0.3">
      <c r="C13" s="55" t="s">
        <v>49</v>
      </c>
      <c r="D13" s="56">
        <v>549</v>
      </c>
      <c r="E13" s="56">
        <v>714</v>
      </c>
    </row>
    <row r="14" spans="1:5" x14ac:dyDescent="0.3">
      <c r="C14" s="55" t="s">
        <v>50</v>
      </c>
      <c r="D14" s="56">
        <v>720</v>
      </c>
      <c r="E14" s="56">
        <v>2034</v>
      </c>
    </row>
    <row r="15" spans="1:5" x14ac:dyDescent="0.3">
      <c r="C15" s="55" t="s">
        <v>51</v>
      </c>
      <c r="D15" s="56">
        <v>955</v>
      </c>
      <c r="E15" s="56">
        <v>431</v>
      </c>
    </row>
    <row r="16" spans="1:5" ht="30.6" customHeight="1" x14ac:dyDescent="0.3">
      <c r="C16" s="55" t="s">
        <v>52</v>
      </c>
      <c r="D16" s="56">
        <v>669</v>
      </c>
      <c r="E16" s="56">
        <v>603</v>
      </c>
    </row>
    <row r="17" spans="3:5" x14ac:dyDescent="0.3">
      <c r="C17" s="55" t="s">
        <v>53</v>
      </c>
      <c r="D17" s="56">
        <v>574</v>
      </c>
      <c r="E17" s="56">
        <v>821</v>
      </c>
    </row>
    <row r="18" spans="3:5" x14ac:dyDescent="0.3">
      <c r="C18" s="55" t="s">
        <v>54</v>
      </c>
      <c r="D18" s="56">
        <v>645</v>
      </c>
      <c r="E18" s="56">
        <v>813</v>
      </c>
    </row>
    <row r="19" spans="3:5" x14ac:dyDescent="0.3">
      <c r="C19" s="55" t="s">
        <v>55</v>
      </c>
      <c r="D19" s="56">
        <v>1068</v>
      </c>
      <c r="E19" s="56">
        <v>2101</v>
      </c>
    </row>
    <row r="20" spans="3:5" x14ac:dyDescent="0.3">
      <c r="C20" s="55" t="s">
        <v>56</v>
      </c>
      <c r="D20" s="56">
        <v>1068</v>
      </c>
      <c r="E20" s="56">
        <v>2101</v>
      </c>
    </row>
    <row r="21" spans="3:5" x14ac:dyDescent="0.3">
      <c r="C21" s="55" t="s">
        <v>57</v>
      </c>
      <c r="D21" s="56">
        <v>882</v>
      </c>
      <c r="E21" s="56">
        <v>545</v>
      </c>
    </row>
    <row r="22" spans="3:5" x14ac:dyDescent="0.3">
      <c r="C22" s="55" t="s">
        <v>58</v>
      </c>
      <c r="D22" s="56">
        <v>279</v>
      </c>
      <c r="E22" s="56">
        <v>722</v>
      </c>
    </row>
    <row r="23" spans="3:5" x14ac:dyDescent="0.3">
      <c r="C23" s="55" t="s">
        <v>59</v>
      </c>
      <c r="D23" s="56">
        <v>400</v>
      </c>
      <c r="E23" s="56">
        <v>452</v>
      </c>
    </row>
    <row r="24" spans="3:5" x14ac:dyDescent="0.3">
      <c r="C24" s="55" t="s">
        <v>60</v>
      </c>
      <c r="D24" s="56">
        <v>400</v>
      </c>
      <c r="E24" s="56">
        <v>452</v>
      </c>
    </row>
    <row r="25" spans="3:5" x14ac:dyDescent="0.3">
      <c r="C25" s="55" t="s">
        <v>61</v>
      </c>
      <c r="D25" s="56">
        <v>400</v>
      </c>
      <c r="E25" s="56">
        <v>452</v>
      </c>
    </row>
    <row r="26" spans="3:5" x14ac:dyDescent="0.3">
      <c r="C26" s="55" t="s">
        <v>62</v>
      </c>
      <c r="D26" s="56">
        <v>736</v>
      </c>
      <c r="E26" s="56">
        <v>681</v>
      </c>
    </row>
    <row r="33" ht="15.75" customHeight="1" x14ac:dyDescent="0.3"/>
  </sheetData>
  <mergeCells count="1">
    <mergeCell ref="A2:A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550CE-DADE-4CF0-82D2-C9342E479BBF}">
  <sheetPr>
    <tabColor rgb="FFD0CECE"/>
  </sheetPr>
  <dimension ref="A70"/>
  <sheetViews>
    <sheetView zoomScale="85" zoomScaleNormal="85" workbookViewId="0">
      <selection activeCell="A6" sqref="A6"/>
    </sheetView>
  </sheetViews>
  <sheetFormatPr defaultRowHeight="14.4" x14ac:dyDescent="0.3"/>
  <sheetData>
    <row r="70" s="4" customFormat="1" x14ac:dyDescent="0.3"/>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90F7E-4B88-41AE-8BF1-CAA1C2912253}">
  <sheetPr>
    <tabColor rgb="FFC4D4A4"/>
  </sheetPr>
  <dimension ref="A1:E998"/>
  <sheetViews>
    <sheetView workbookViewId="0">
      <selection activeCell="A10" sqref="A10:D10"/>
    </sheetView>
  </sheetViews>
  <sheetFormatPr defaultColWidth="14.44140625" defaultRowHeight="15" customHeight="1" x14ac:dyDescent="0.25"/>
  <cols>
    <col min="1" max="1" width="22.5546875" style="91" customWidth="1"/>
    <col min="2" max="2" width="51.88671875" style="91" customWidth="1"/>
    <col min="3" max="3" width="17.44140625" style="101" customWidth="1"/>
    <col min="4" max="4" width="8.6640625" style="101" customWidth="1"/>
    <col min="5" max="26" width="8.6640625" style="91" customWidth="1"/>
    <col min="27" max="16384" width="14.44140625" style="91"/>
  </cols>
  <sheetData>
    <row r="1" spans="1:5" ht="12.75" customHeight="1" x14ac:dyDescent="0.25">
      <c r="A1" s="88" t="s">
        <v>156</v>
      </c>
      <c r="B1" s="89"/>
      <c r="C1" s="90"/>
      <c r="D1" s="90"/>
    </row>
    <row r="2" spans="1:5" ht="12.75" customHeight="1" x14ac:dyDescent="0.25">
      <c r="A2" s="89"/>
      <c r="B2" s="89"/>
      <c r="C2" s="90"/>
      <c r="D2" s="90"/>
      <c r="E2" s="92"/>
    </row>
    <row r="3" spans="1:5" ht="12.75" customHeight="1" x14ac:dyDescent="0.25">
      <c r="A3" s="93" t="s">
        <v>157</v>
      </c>
      <c r="B3" s="94">
        <f>LOOKUP(2,1/(C:C&lt;&gt;""),C:C)</f>
        <v>2</v>
      </c>
      <c r="C3" s="90"/>
      <c r="D3" s="90"/>
      <c r="E3" s="92"/>
    </row>
    <row r="4" spans="1:5" ht="12.75" customHeight="1" x14ac:dyDescent="0.25">
      <c r="A4" s="93" t="s">
        <v>158</v>
      </c>
      <c r="B4" s="95">
        <f>LOOKUP(2,1/(A:A&lt;&gt;""),A:A)</f>
        <v>45106</v>
      </c>
      <c r="C4" s="90"/>
      <c r="D4" s="90"/>
      <c r="E4" s="92"/>
    </row>
    <row r="5" spans="1:5" ht="12.75" customHeight="1" x14ac:dyDescent="0.25">
      <c r="A5" s="89"/>
      <c r="B5" s="89"/>
      <c r="C5" s="90"/>
      <c r="D5" s="90"/>
    </row>
    <row r="6" spans="1:5" ht="12.75" customHeight="1" x14ac:dyDescent="0.25">
      <c r="A6" s="89"/>
      <c r="B6" s="89"/>
      <c r="C6" s="90"/>
      <c r="D6" s="90"/>
    </row>
    <row r="7" spans="1:5" ht="12.75" customHeight="1" x14ac:dyDescent="0.25">
      <c r="A7" s="93" t="s">
        <v>32</v>
      </c>
      <c r="B7" s="93" t="s">
        <v>159</v>
      </c>
      <c r="C7" s="96" t="s">
        <v>160</v>
      </c>
      <c r="D7" s="96" t="s">
        <v>161</v>
      </c>
    </row>
    <row r="8" spans="1:5" ht="70.8" customHeight="1" x14ac:dyDescent="0.25">
      <c r="A8" s="97">
        <v>44679</v>
      </c>
      <c r="B8" s="103" t="s">
        <v>163</v>
      </c>
      <c r="C8" s="98">
        <v>1</v>
      </c>
      <c r="D8" s="90" t="s">
        <v>162</v>
      </c>
    </row>
    <row r="9" spans="1:5" customFormat="1" ht="12.6" customHeight="1" x14ac:dyDescent="0.3">
      <c r="A9" s="156">
        <v>44749</v>
      </c>
      <c r="B9" s="157" t="s">
        <v>196</v>
      </c>
      <c r="C9" s="3">
        <v>1.01</v>
      </c>
      <c r="D9" t="s">
        <v>162</v>
      </c>
    </row>
    <row r="10" spans="1:5" customFormat="1" ht="42.6" customHeight="1" x14ac:dyDescent="0.3">
      <c r="A10" s="156">
        <v>45106</v>
      </c>
      <c r="B10" s="157" t="s">
        <v>203</v>
      </c>
      <c r="C10" s="98">
        <v>2</v>
      </c>
      <c r="D10" t="s">
        <v>162</v>
      </c>
    </row>
    <row r="11" spans="1:5" customFormat="1" ht="12" customHeight="1" x14ac:dyDescent="0.3"/>
    <row r="12" spans="1:5" customFormat="1" ht="12.75" customHeight="1" x14ac:dyDescent="0.3"/>
    <row r="13" spans="1:5" customFormat="1" ht="15.6" customHeight="1" x14ac:dyDescent="0.3"/>
    <row r="14" spans="1:5" customFormat="1" ht="12.75" customHeight="1" x14ac:dyDescent="0.3"/>
    <row r="15" spans="1:5" ht="12.75" customHeight="1" x14ac:dyDescent="0.25">
      <c r="A15" s="99"/>
      <c r="B15" s="92"/>
      <c r="C15" s="100"/>
    </row>
    <row r="16" spans="1:5" ht="12.75" customHeight="1" x14ac:dyDescent="0.25">
      <c r="A16" s="102"/>
    </row>
    <row r="17" spans="1:1" ht="12.75" customHeight="1" x14ac:dyDescent="0.25">
      <c r="A17" s="102"/>
    </row>
    <row r="18" spans="1:1" ht="12.75" customHeight="1" x14ac:dyDescent="0.25">
      <c r="A18" s="102"/>
    </row>
    <row r="19" spans="1:1" ht="12.75" customHeight="1" x14ac:dyDescent="0.25">
      <c r="A19" s="102"/>
    </row>
    <row r="20" spans="1:1" ht="12.75" customHeight="1" x14ac:dyDescent="0.25">
      <c r="A20" s="102"/>
    </row>
    <row r="21" spans="1:1" ht="12.75" customHeight="1" x14ac:dyDescent="0.25">
      <c r="A21" s="102"/>
    </row>
    <row r="22" spans="1:1" ht="12.75" customHeight="1" x14ac:dyDescent="0.25">
      <c r="A22" s="102"/>
    </row>
    <row r="23" spans="1:1" ht="12.75" customHeight="1" x14ac:dyDescent="0.25">
      <c r="A23" s="102"/>
    </row>
    <row r="24" spans="1:1" ht="12.75" customHeight="1" x14ac:dyDescent="0.25">
      <c r="A24" s="102"/>
    </row>
    <row r="25" spans="1:1" ht="12.75" customHeight="1" x14ac:dyDescent="0.25">
      <c r="A25" s="102"/>
    </row>
    <row r="26" spans="1:1" ht="12.75" customHeight="1" x14ac:dyDescent="0.25">
      <c r="A26" s="102"/>
    </row>
    <row r="27" spans="1:1" ht="12.75" customHeight="1" x14ac:dyDescent="0.25">
      <c r="A27" s="102"/>
    </row>
    <row r="28" spans="1:1" ht="12.75" customHeight="1" x14ac:dyDescent="0.25">
      <c r="A28" s="102"/>
    </row>
    <row r="29" spans="1:1" ht="12.75" customHeight="1" x14ac:dyDescent="0.25">
      <c r="A29" s="102"/>
    </row>
    <row r="30" spans="1:1" ht="12.75" customHeight="1" x14ac:dyDescent="0.25">
      <c r="A30" s="102"/>
    </row>
    <row r="31" spans="1:1" ht="12.75" customHeight="1" x14ac:dyDescent="0.25">
      <c r="A31" s="102"/>
    </row>
    <row r="32" spans="1:1" ht="12.75" customHeight="1" x14ac:dyDescent="0.25">
      <c r="A32" s="102"/>
    </row>
    <row r="33" spans="1:1" ht="12.75" customHeight="1" x14ac:dyDescent="0.25">
      <c r="A33" s="102"/>
    </row>
    <row r="34" spans="1:1" ht="12.75" customHeight="1" x14ac:dyDescent="0.25">
      <c r="A34" s="102"/>
    </row>
    <row r="35" spans="1:1" ht="12.75" customHeight="1" x14ac:dyDescent="0.25">
      <c r="A35" s="102"/>
    </row>
    <row r="36" spans="1:1" ht="12.75" customHeight="1" x14ac:dyDescent="0.25">
      <c r="A36" s="102"/>
    </row>
    <row r="37" spans="1:1" ht="12.75" customHeight="1" x14ac:dyDescent="0.25">
      <c r="A37" s="102"/>
    </row>
    <row r="38" spans="1:1" ht="12.75" customHeight="1" x14ac:dyDescent="0.25">
      <c r="A38" s="102"/>
    </row>
    <row r="39" spans="1:1" ht="12.75" customHeight="1" x14ac:dyDescent="0.25">
      <c r="A39" s="102"/>
    </row>
    <row r="40" spans="1:1" ht="12.75" customHeight="1" x14ac:dyDescent="0.25">
      <c r="A40" s="102"/>
    </row>
    <row r="41" spans="1:1" ht="12.75" customHeight="1" x14ac:dyDescent="0.25">
      <c r="A41" s="102"/>
    </row>
    <row r="42" spans="1:1" ht="12.75" customHeight="1" x14ac:dyDescent="0.25">
      <c r="A42" s="102"/>
    </row>
    <row r="43" spans="1:1" ht="12.75" customHeight="1" x14ac:dyDescent="0.25">
      <c r="A43" s="102"/>
    </row>
    <row r="44" spans="1:1" ht="12.75" customHeight="1" x14ac:dyDescent="0.25">
      <c r="A44" s="102"/>
    </row>
    <row r="45" spans="1:1" ht="12.75" customHeight="1" x14ac:dyDescent="0.25">
      <c r="A45" s="102"/>
    </row>
    <row r="46" spans="1:1" ht="12.75" customHeight="1" x14ac:dyDescent="0.25">
      <c r="A46" s="102"/>
    </row>
    <row r="47" spans="1:1" ht="12.75" customHeight="1" x14ac:dyDescent="0.25">
      <c r="A47" s="102"/>
    </row>
    <row r="48" spans="1:1" ht="12.75" customHeight="1" x14ac:dyDescent="0.25">
      <c r="A48" s="102"/>
    </row>
    <row r="49" spans="1:1" ht="12.75" customHeight="1" x14ac:dyDescent="0.25">
      <c r="A49" s="102"/>
    </row>
    <row r="50" spans="1:1" ht="12.75" customHeight="1" x14ac:dyDescent="0.25">
      <c r="A50" s="102"/>
    </row>
    <row r="51" spans="1:1" ht="12.75" customHeight="1" x14ac:dyDescent="0.25">
      <c r="A51" s="102"/>
    </row>
    <row r="52" spans="1:1" ht="12.75" customHeight="1" x14ac:dyDescent="0.25">
      <c r="A52" s="102"/>
    </row>
    <row r="53" spans="1:1" ht="12.75" customHeight="1" x14ac:dyDescent="0.25">
      <c r="A53" s="102"/>
    </row>
    <row r="54" spans="1:1" ht="12.75" customHeight="1" x14ac:dyDescent="0.25">
      <c r="A54" s="102"/>
    </row>
    <row r="55" spans="1:1" ht="12.75" customHeight="1" x14ac:dyDescent="0.25">
      <c r="A55" s="102"/>
    </row>
    <row r="56" spans="1:1" ht="12.75" customHeight="1" x14ac:dyDescent="0.25"/>
    <row r="57" spans="1:1" ht="12.75" customHeight="1" x14ac:dyDescent="0.25"/>
    <row r="58" spans="1:1" ht="12.75" customHeight="1" x14ac:dyDescent="0.25"/>
    <row r="59" spans="1:1" ht="12.75" customHeight="1" x14ac:dyDescent="0.25"/>
    <row r="60" spans="1:1" ht="12.75" customHeight="1" x14ac:dyDescent="0.25"/>
    <row r="61" spans="1:1" ht="12.75" customHeight="1" x14ac:dyDescent="0.25"/>
    <row r="62" spans="1:1" ht="12.75" customHeight="1" x14ac:dyDescent="0.25"/>
    <row r="63" spans="1:1" ht="12.75" customHeight="1" x14ac:dyDescent="0.25"/>
    <row r="64" spans="1: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sheetData>
  <pageMargins left="0.75" right="0.75" top="1" bottom="1"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F37021"/>
  </sheetPr>
  <dimension ref="B1:M32"/>
  <sheetViews>
    <sheetView showGridLines="0" tabSelected="1" zoomScaleNormal="100" workbookViewId="0">
      <selection activeCell="K2" sqref="K2:L2"/>
    </sheetView>
  </sheetViews>
  <sheetFormatPr defaultRowHeight="14.4" x14ac:dyDescent="0.3"/>
  <cols>
    <col min="1" max="1" width="2" style="9" customWidth="1"/>
    <col min="2" max="2" width="15.88671875" style="9" customWidth="1"/>
    <col min="3" max="4" width="8.88671875" style="9"/>
    <col min="5" max="5" width="16.88671875" style="9" customWidth="1"/>
    <col min="6" max="10" width="8.88671875" style="9"/>
    <col min="11" max="11" width="18.44140625" style="9" customWidth="1"/>
    <col min="12" max="12" width="14.77734375" style="9" customWidth="1"/>
    <col min="13" max="16384" width="8.88671875" style="9"/>
  </cols>
  <sheetData>
    <row r="1" spans="2:13" ht="75" customHeight="1" x14ac:dyDescent="0.3">
      <c r="C1" s="61"/>
      <c r="D1" s="61"/>
      <c r="E1" s="61"/>
      <c r="F1" s="61"/>
      <c r="G1" s="61"/>
      <c r="H1" s="61"/>
      <c r="I1" s="61"/>
      <c r="J1" s="61"/>
      <c r="K1" s="61"/>
      <c r="L1" s="61"/>
      <c r="M1" s="61"/>
    </row>
    <row r="2" spans="2:13" ht="23.4" x14ac:dyDescent="0.3">
      <c r="B2" s="104" t="s">
        <v>124</v>
      </c>
      <c r="C2" s="107"/>
      <c r="D2" s="107"/>
      <c r="E2" s="107"/>
      <c r="F2" s="107"/>
      <c r="G2" s="107"/>
      <c r="H2" s="107"/>
      <c r="I2" s="107"/>
      <c r="J2" s="107"/>
      <c r="K2" s="166" t="str">
        <f>CONCATENATE("version"," ",(TEXT(Development!B3,"0.00")))</f>
        <v>version 2.00</v>
      </c>
      <c r="L2" s="166"/>
      <c r="M2" s="61"/>
    </row>
    <row r="3" spans="2:13" x14ac:dyDescent="0.3">
      <c r="B3" s="61"/>
      <c r="C3" s="61"/>
      <c r="D3" s="61"/>
      <c r="E3" s="61"/>
      <c r="F3" s="61"/>
      <c r="G3" s="61"/>
      <c r="H3" s="61"/>
      <c r="I3" s="61"/>
      <c r="J3" s="61"/>
      <c r="K3" s="61"/>
      <c r="L3" s="61"/>
      <c r="M3" s="61"/>
    </row>
    <row r="4" spans="2:13" x14ac:dyDescent="0.3">
      <c r="B4" s="61"/>
      <c r="C4" s="61"/>
      <c r="D4" s="61"/>
      <c r="E4" s="61"/>
      <c r="F4" s="61"/>
      <c r="G4" s="61"/>
      <c r="H4" s="61"/>
      <c r="I4" s="61"/>
      <c r="J4" s="61"/>
      <c r="K4" s="61"/>
      <c r="L4" s="61"/>
      <c r="M4" s="61"/>
    </row>
    <row r="5" spans="2:13" x14ac:dyDescent="0.3">
      <c r="B5" s="174" t="s">
        <v>4</v>
      </c>
      <c r="C5" s="174"/>
      <c r="D5" s="174"/>
      <c r="E5" s="174"/>
      <c r="F5" s="174"/>
      <c r="G5" s="174"/>
      <c r="H5" s="174"/>
      <c r="I5" s="174"/>
      <c r="J5" s="174"/>
      <c r="K5" s="174"/>
      <c r="L5" s="174"/>
      <c r="M5" s="61"/>
    </row>
    <row r="6" spans="2:13" x14ac:dyDescent="0.3">
      <c r="B6" s="108"/>
      <c r="C6" s="108"/>
      <c r="D6" s="108"/>
      <c r="E6" s="108"/>
      <c r="F6" s="108"/>
      <c r="G6" s="108"/>
      <c r="H6" s="108"/>
      <c r="I6" s="108"/>
      <c r="J6" s="108"/>
      <c r="K6" s="108"/>
      <c r="L6" s="108"/>
      <c r="M6" s="108"/>
    </row>
    <row r="7" spans="2:13" x14ac:dyDescent="0.3">
      <c r="B7" s="108"/>
      <c r="C7" s="109" t="s">
        <v>125</v>
      </c>
      <c r="D7" s="175"/>
      <c r="E7" s="175"/>
      <c r="F7" s="175"/>
      <c r="G7" s="108"/>
      <c r="H7" s="108"/>
      <c r="I7" s="109" t="s">
        <v>5</v>
      </c>
      <c r="J7" s="160"/>
      <c r="K7" s="161"/>
      <c r="L7" s="162"/>
      <c r="M7" s="108"/>
    </row>
    <row r="8" spans="2:13" x14ac:dyDescent="0.3">
      <c r="B8" s="108"/>
      <c r="C8" s="109" t="s">
        <v>126</v>
      </c>
      <c r="D8" s="160"/>
      <c r="E8" s="161"/>
      <c r="F8" s="162"/>
      <c r="G8" s="108"/>
      <c r="H8" s="108"/>
      <c r="I8" s="109" t="s">
        <v>6</v>
      </c>
      <c r="J8" s="160"/>
      <c r="K8" s="162"/>
      <c r="L8" s="110"/>
      <c r="M8" s="108"/>
    </row>
    <row r="9" spans="2:13" x14ac:dyDescent="0.3">
      <c r="B9" s="108"/>
      <c r="C9" s="109" t="s">
        <v>7</v>
      </c>
      <c r="D9" s="167"/>
      <c r="E9" s="168"/>
      <c r="F9" s="169"/>
      <c r="G9" s="108"/>
      <c r="H9" s="108"/>
      <c r="I9" s="109" t="s">
        <v>8</v>
      </c>
      <c r="J9" s="164"/>
      <c r="K9" s="170"/>
      <c r="L9" s="165"/>
      <c r="M9" s="108"/>
    </row>
    <row r="10" spans="2:13" x14ac:dyDescent="0.3">
      <c r="B10" s="108"/>
      <c r="C10" s="109" t="s">
        <v>9</v>
      </c>
      <c r="D10" s="171"/>
      <c r="E10" s="172"/>
      <c r="F10" s="173"/>
      <c r="G10" s="108"/>
      <c r="H10" s="108"/>
      <c r="I10" s="109" t="s">
        <v>127</v>
      </c>
      <c r="J10" s="176"/>
      <c r="K10" s="177"/>
      <c r="L10" s="178"/>
      <c r="M10" s="108"/>
    </row>
    <row r="11" spans="2:13" x14ac:dyDescent="0.3">
      <c r="B11" s="108"/>
      <c r="C11" s="108"/>
      <c r="D11" s="108"/>
      <c r="E11" s="108"/>
      <c r="F11" s="108"/>
      <c r="G11" s="108"/>
      <c r="M11" s="108"/>
    </row>
    <row r="12" spans="2:13" x14ac:dyDescent="0.3">
      <c r="B12" s="108"/>
      <c r="C12" s="108"/>
      <c r="D12" s="108"/>
      <c r="E12" s="108"/>
      <c r="F12" s="108"/>
      <c r="G12" s="108"/>
      <c r="H12" s="108"/>
      <c r="I12" s="108"/>
      <c r="J12" s="108"/>
      <c r="K12" s="108"/>
      <c r="L12" s="108"/>
      <c r="M12" s="108"/>
    </row>
    <row r="13" spans="2:13" x14ac:dyDescent="0.3">
      <c r="B13" s="174" t="s">
        <v>191</v>
      </c>
      <c r="C13" s="174"/>
      <c r="D13" s="174"/>
      <c r="E13" s="174"/>
      <c r="F13" s="174"/>
      <c r="G13" s="174"/>
      <c r="H13" s="174"/>
      <c r="I13" s="174"/>
      <c r="J13" s="174"/>
      <c r="K13" s="174"/>
      <c r="L13" s="174"/>
      <c r="M13" s="61"/>
    </row>
    <row r="14" spans="2:13" x14ac:dyDescent="0.3">
      <c r="B14" s="108"/>
      <c r="C14" s="108"/>
      <c r="D14" s="108"/>
      <c r="E14" s="108"/>
      <c r="F14" s="108"/>
      <c r="G14" s="108"/>
      <c r="H14" s="108"/>
      <c r="I14" s="108"/>
      <c r="J14" s="108"/>
      <c r="K14" s="108"/>
      <c r="L14" s="108"/>
      <c r="M14" s="108"/>
    </row>
    <row r="15" spans="2:13" x14ac:dyDescent="0.3">
      <c r="B15" s="108"/>
      <c r="C15" s="109" t="s">
        <v>125</v>
      </c>
      <c r="D15" s="160"/>
      <c r="E15" s="161"/>
      <c r="F15" s="162"/>
      <c r="G15" s="108"/>
      <c r="H15" s="108"/>
      <c r="I15" s="109" t="s">
        <v>130</v>
      </c>
      <c r="J15" s="160"/>
      <c r="K15" s="161"/>
      <c r="L15" s="162"/>
      <c r="M15" s="108"/>
    </row>
    <row r="16" spans="2:13" x14ac:dyDescent="0.3">
      <c r="B16" s="108"/>
      <c r="C16" s="109" t="s">
        <v>128</v>
      </c>
      <c r="D16" s="163"/>
      <c r="E16" s="163"/>
      <c r="F16" s="163"/>
      <c r="G16" s="108"/>
      <c r="H16" s="108"/>
      <c r="I16" s="109" t="s">
        <v>131</v>
      </c>
      <c r="J16" s="160"/>
      <c r="K16" s="162"/>
      <c r="L16" s="110"/>
      <c r="M16" s="108"/>
    </row>
    <row r="17" spans="2:13" x14ac:dyDescent="0.3">
      <c r="B17" s="108"/>
      <c r="C17" s="109" t="s">
        <v>129</v>
      </c>
      <c r="D17" s="179"/>
      <c r="E17" s="163"/>
      <c r="F17" s="163"/>
      <c r="G17" s="108"/>
      <c r="H17" s="108"/>
      <c r="I17" s="109"/>
      <c r="J17" s="109"/>
      <c r="K17" s="109"/>
      <c r="L17" s="109"/>
      <c r="M17" s="109"/>
    </row>
    <row r="18" spans="2:13" x14ac:dyDescent="0.3">
      <c r="B18" s="108"/>
      <c r="C18" s="108"/>
      <c r="D18" s="108"/>
      <c r="E18" s="108"/>
      <c r="F18" s="108"/>
      <c r="G18" s="108"/>
      <c r="H18" s="108"/>
      <c r="I18" s="108"/>
      <c r="J18" s="108"/>
      <c r="K18" s="108"/>
      <c r="L18" s="108"/>
      <c r="M18" s="108"/>
    </row>
    <row r="19" spans="2:13" x14ac:dyDescent="0.3">
      <c r="B19" s="174" t="s">
        <v>10</v>
      </c>
      <c r="C19" s="174"/>
      <c r="D19" s="174"/>
      <c r="E19" s="174"/>
      <c r="F19" s="174"/>
      <c r="G19" s="174"/>
      <c r="H19" s="174"/>
      <c r="I19" s="174"/>
      <c r="J19" s="174"/>
      <c r="K19" s="174"/>
      <c r="L19" s="174"/>
      <c r="M19" s="61"/>
    </row>
    <row r="20" spans="2:13" x14ac:dyDescent="0.3">
      <c r="B20" s="108"/>
      <c r="C20" s="108"/>
      <c r="D20" s="108"/>
      <c r="E20" s="108"/>
      <c r="F20" s="108"/>
      <c r="G20" s="108"/>
      <c r="H20" s="108"/>
      <c r="I20" s="108"/>
      <c r="J20" s="108"/>
      <c r="K20" s="108"/>
      <c r="L20" s="108"/>
      <c r="M20" s="108"/>
    </row>
    <row r="21" spans="2:13" x14ac:dyDescent="0.3">
      <c r="B21" s="108"/>
      <c r="C21" s="109"/>
      <c r="D21" s="109" t="s">
        <v>167</v>
      </c>
      <c r="E21" s="159"/>
      <c r="F21" s="159"/>
      <c r="G21" s="108"/>
      <c r="H21" s="9" t="s">
        <v>171</v>
      </c>
      <c r="I21" s="108"/>
      <c r="J21" s="108"/>
    </row>
    <row r="22" spans="2:13" x14ac:dyDescent="0.3">
      <c r="B22" s="108"/>
      <c r="C22" s="109"/>
      <c r="D22" s="109" t="s">
        <v>168</v>
      </c>
      <c r="E22" s="159"/>
      <c r="F22" s="159"/>
      <c r="G22" s="108"/>
      <c r="H22" s="108" t="s">
        <v>169</v>
      </c>
      <c r="I22" s="108"/>
      <c r="J22" s="108"/>
    </row>
    <row r="23" spans="2:13" x14ac:dyDescent="0.3">
      <c r="B23" s="108"/>
      <c r="C23" s="109"/>
      <c r="D23" s="109" t="s">
        <v>11</v>
      </c>
      <c r="E23" s="159"/>
      <c r="F23" s="159"/>
      <c r="G23" s="108"/>
      <c r="H23" s="158" t="s">
        <v>132</v>
      </c>
      <c r="I23" s="108"/>
      <c r="J23" s="108"/>
    </row>
    <row r="24" spans="2:13" x14ac:dyDescent="0.3">
      <c r="B24" s="108"/>
      <c r="C24" s="109"/>
      <c r="D24" s="109" t="s">
        <v>133</v>
      </c>
      <c r="E24" s="164"/>
      <c r="F24" s="165"/>
      <c r="G24" s="108"/>
      <c r="H24" s="9" t="s">
        <v>170</v>
      </c>
      <c r="I24" s="108"/>
      <c r="J24" s="109"/>
    </row>
    <row r="25" spans="2:13" x14ac:dyDescent="0.3">
      <c r="B25" s="108"/>
      <c r="C25" s="108"/>
      <c r="D25" s="108"/>
      <c r="E25" s="108"/>
      <c r="F25" s="108"/>
      <c r="G25" s="108"/>
      <c r="H25" s="108"/>
      <c r="I25" s="108"/>
      <c r="J25" s="108"/>
      <c r="K25" s="108"/>
      <c r="L25" s="108"/>
      <c r="M25" s="108"/>
    </row>
    <row r="26" spans="2:13" x14ac:dyDescent="0.3">
      <c r="G26" s="111"/>
    </row>
    <row r="27" spans="2:13" x14ac:dyDescent="0.3">
      <c r="G27" s="108"/>
    </row>
    <row r="28" spans="2:13" x14ac:dyDescent="0.3">
      <c r="G28" s="108"/>
    </row>
    <row r="29" spans="2:13" x14ac:dyDescent="0.3">
      <c r="G29" s="112"/>
    </row>
    <row r="30" spans="2:13" x14ac:dyDescent="0.3">
      <c r="G30" s="112"/>
    </row>
    <row r="31" spans="2:13" x14ac:dyDescent="0.3">
      <c r="B31" s="108"/>
      <c r="C31" s="108"/>
      <c r="D31" s="108"/>
      <c r="E31" s="109"/>
      <c r="F31" s="113"/>
      <c r="G31" s="108"/>
      <c r="H31" s="108"/>
      <c r="I31" s="109"/>
      <c r="J31" s="113"/>
      <c r="K31" s="108"/>
      <c r="L31" s="108"/>
      <c r="M31" s="108"/>
    </row>
    <row r="32" spans="2:13" x14ac:dyDescent="0.3">
      <c r="B32" s="108"/>
      <c r="C32" s="108"/>
      <c r="D32" s="108"/>
      <c r="E32" s="108"/>
      <c r="F32" s="108"/>
      <c r="G32" s="108"/>
      <c r="H32" s="108"/>
      <c r="I32" s="108"/>
      <c r="J32" s="108"/>
      <c r="K32" s="108"/>
      <c r="L32" s="108"/>
      <c r="M32" s="108"/>
    </row>
  </sheetData>
  <mergeCells count="21">
    <mergeCell ref="E24:F24"/>
    <mergeCell ref="E23:F23"/>
    <mergeCell ref="K2:L2"/>
    <mergeCell ref="D9:F9"/>
    <mergeCell ref="J9:L9"/>
    <mergeCell ref="D10:F10"/>
    <mergeCell ref="B5:L5"/>
    <mergeCell ref="D7:F7"/>
    <mergeCell ref="J7:L7"/>
    <mergeCell ref="D8:F8"/>
    <mergeCell ref="J8:K8"/>
    <mergeCell ref="J10:L10"/>
    <mergeCell ref="B13:L13"/>
    <mergeCell ref="D17:F17"/>
    <mergeCell ref="B19:L19"/>
    <mergeCell ref="E21:F21"/>
    <mergeCell ref="E22:F22"/>
    <mergeCell ref="D15:F15"/>
    <mergeCell ref="J15:L15"/>
    <mergeCell ref="D16:F16"/>
    <mergeCell ref="J16:K16"/>
  </mergeCells>
  <hyperlinks>
    <hyperlink ref="H23" r:id="rId1" xr:uid="{091FFA02-3C06-451D-8CD3-CC1A9CC5F8A7}"/>
  </hyperlinks>
  <pageMargins left="0.7" right="0.7" top="0.75" bottom="0.75" header="0.3" footer="0.3"/>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1000000}">
          <x14:formula1>
            <xm:f>Lookups!$A$4:$A$5</xm:f>
          </x14:formula1>
          <xm:sqref>E21:F24</xm:sqref>
        </x14:dataValidation>
        <x14:dataValidation type="list" allowBlank="1" showInputMessage="1" showErrorMessage="1" xr:uid="{00000000-0002-0000-0200-000002000000}">
          <x14:formula1>
            <xm:f>Lookups!$C$3:$C$26</xm:f>
          </x14:formula1>
          <xm:sqref>J9:L9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2E060-776B-445B-94D2-4D934C48A1A7}">
  <dimension ref="A1"/>
  <sheetViews>
    <sheetView zoomScale="90" zoomScaleNormal="90" workbookViewId="0">
      <selection activeCell="D13" sqref="D13"/>
    </sheetView>
  </sheetViews>
  <sheetFormatPr defaultRowHeight="14.4" x14ac:dyDescent="0.3"/>
  <cols>
    <col min="1" max="1" width="92.5546875" customWidth="1"/>
    <col min="2" max="2" width="8.88671875" customWidth="1"/>
  </cols>
  <sheetData/>
  <sheetProtection algorithmName="SHA-512" hashValue="uvfJ7y00pSY/cOKKTBsXsCYZABIDd2V/1xchnpglLqPKuv53gX5sfnJqQFhsYPM5CVIDPAcidtUGXtoDVdVA8Q==" saltValue="hwfEyVVL05uUlzHnkfZZOg=="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37021"/>
  </sheetPr>
  <dimension ref="A1:AC26"/>
  <sheetViews>
    <sheetView showGridLines="0" zoomScale="80" zoomScaleNormal="80" workbookViewId="0">
      <selection activeCell="B7" sqref="B7:AC9"/>
    </sheetView>
  </sheetViews>
  <sheetFormatPr defaultRowHeight="14.4" outlineLevelCol="1" x14ac:dyDescent="0.3"/>
  <cols>
    <col min="1" max="1" width="10.109375" style="9" customWidth="1"/>
    <col min="2" max="2" width="21.6640625" style="9" bestFit="1" customWidth="1"/>
    <col min="3" max="3" width="11.33203125" style="9" bestFit="1" customWidth="1"/>
    <col min="4" max="4" width="35.33203125" style="9" customWidth="1"/>
    <col min="5" max="5" width="21.88671875" style="9" customWidth="1"/>
    <col min="6" max="11" width="20.6640625" style="9" customWidth="1"/>
    <col min="12" max="12" width="26.33203125" style="9" customWidth="1"/>
    <col min="13" max="13" width="22.109375" style="9" customWidth="1"/>
    <col min="14" max="14" width="19.44140625" style="9" customWidth="1"/>
    <col min="15" max="15" width="18" style="9" bestFit="1" customWidth="1"/>
    <col min="16" max="17" width="20.6640625" style="9" customWidth="1"/>
    <col min="18" max="18" width="26.5546875" style="9" customWidth="1"/>
    <col min="19" max="19" width="18.33203125" style="9" customWidth="1" outlineLevel="1"/>
    <col min="20" max="20" width="24.88671875" style="9" customWidth="1" outlineLevel="1"/>
    <col min="21" max="21" width="18.33203125" style="9" customWidth="1" outlineLevel="1"/>
    <col min="22" max="22" width="19.44140625" style="9" customWidth="1" outlineLevel="1"/>
    <col min="23" max="23" width="16.6640625" style="9" customWidth="1" outlineLevel="1"/>
    <col min="24" max="24" width="23.6640625" style="9" customWidth="1" outlineLevel="1"/>
    <col min="25" max="25" width="17.44140625" style="9" customWidth="1"/>
    <col min="26" max="26" width="25.44140625" style="9" customWidth="1"/>
    <col min="27" max="27" width="18.88671875" style="9" customWidth="1"/>
    <col min="28" max="28" width="29.44140625" style="9" customWidth="1"/>
    <col min="29" max="29" width="20" style="9" customWidth="1"/>
    <col min="30" max="16384" width="8.88671875" style="9"/>
  </cols>
  <sheetData>
    <row r="1" spans="1:29" ht="30" customHeight="1" x14ac:dyDescent="0.45">
      <c r="A1" s="186" t="s">
        <v>134</v>
      </c>
      <c r="B1" s="186"/>
      <c r="C1" s="186"/>
      <c r="D1" s="186"/>
      <c r="F1" s="10"/>
      <c r="G1" s="10"/>
      <c r="H1" s="10"/>
      <c r="I1" s="10"/>
      <c r="J1" s="10"/>
      <c r="K1" s="10"/>
      <c r="L1" s="10"/>
      <c r="M1" s="10"/>
      <c r="N1" s="10"/>
      <c r="O1" s="10"/>
      <c r="P1" s="10"/>
      <c r="Q1" s="10"/>
    </row>
    <row r="2" spans="1:29" ht="15" thickBot="1" x14ac:dyDescent="0.35">
      <c r="A2" s="11"/>
      <c r="B2" s="11"/>
      <c r="C2" s="11"/>
      <c r="D2" s="11"/>
      <c r="E2" s="11"/>
    </row>
    <row r="3" spans="1:29" ht="19.8" customHeight="1" thickBot="1" x14ac:dyDescent="0.4">
      <c r="A3" s="11"/>
      <c r="B3" s="11"/>
      <c r="C3" s="11"/>
      <c r="D3" s="11"/>
      <c r="E3" s="11"/>
      <c r="F3" s="180" t="s">
        <v>135</v>
      </c>
      <c r="G3" s="181"/>
      <c r="H3" s="181"/>
      <c r="I3" s="181"/>
      <c r="J3" s="181"/>
      <c r="K3" s="181"/>
      <c r="L3" s="181"/>
      <c r="M3" s="181"/>
      <c r="N3" s="181"/>
      <c r="O3" s="181"/>
      <c r="P3" s="181"/>
      <c r="Q3" s="181"/>
      <c r="R3" s="181"/>
      <c r="S3" s="181"/>
      <c r="T3" s="182"/>
      <c r="U3" s="180" t="s">
        <v>136</v>
      </c>
      <c r="V3" s="181"/>
      <c r="W3" s="181"/>
      <c r="X3" s="181"/>
      <c r="Y3" s="181"/>
      <c r="Z3" s="181"/>
      <c r="AA3" s="181"/>
      <c r="AB3" s="181"/>
      <c r="AC3" s="182"/>
    </row>
    <row r="4" spans="1:29" ht="19.8" customHeight="1" thickBot="1" x14ac:dyDescent="0.4">
      <c r="A4" s="12"/>
      <c r="B4" s="12"/>
      <c r="C4" s="12"/>
      <c r="D4" s="12"/>
      <c r="E4" s="12"/>
      <c r="F4" s="180" t="s">
        <v>138</v>
      </c>
      <c r="G4" s="181"/>
      <c r="H4" s="181"/>
      <c r="I4" s="181"/>
      <c r="J4" s="181"/>
      <c r="K4" s="181"/>
      <c r="L4" s="181"/>
      <c r="M4" s="181"/>
      <c r="N4" s="181"/>
      <c r="O4" s="181"/>
      <c r="P4" s="181"/>
      <c r="Q4" s="181"/>
      <c r="R4" s="181"/>
      <c r="S4" s="181"/>
      <c r="T4" s="182"/>
      <c r="U4" s="183" t="s">
        <v>137</v>
      </c>
      <c r="V4" s="184"/>
      <c r="W4" s="184"/>
      <c r="X4" s="184"/>
      <c r="Y4" s="184"/>
      <c r="Z4" s="184"/>
      <c r="AA4" s="184"/>
      <c r="AB4" s="184"/>
      <c r="AC4" s="185"/>
    </row>
    <row r="5" spans="1:29" ht="72" x14ac:dyDescent="0.3">
      <c r="B5" s="13" t="s">
        <v>89</v>
      </c>
      <c r="C5" s="13" t="s">
        <v>64</v>
      </c>
      <c r="D5" s="13" t="s">
        <v>139</v>
      </c>
      <c r="E5" s="13" t="s">
        <v>113</v>
      </c>
      <c r="F5" s="14" t="s">
        <v>65</v>
      </c>
      <c r="G5" s="14" t="s">
        <v>66</v>
      </c>
      <c r="H5" s="14" t="s">
        <v>67</v>
      </c>
      <c r="I5" s="14" t="s">
        <v>68</v>
      </c>
      <c r="J5" s="14" t="s">
        <v>69</v>
      </c>
      <c r="K5" s="14" t="s">
        <v>70</v>
      </c>
      <c r="L5" s="14" t="s">
        <v>71</v>
      </c>
      <c r="M5" s="14" t="s">
        <v>72</v>
      </c>
      <c r="N5" s="14" t="s">
        <v>73</v>
      </c>
      <c r="O5" s="14" t="s">
        <v>77</v>
      </c>
      <c r="P5" s="14" t="s">
        <v>78</v>
      </c>
      <c r="Q5" s="14" t="s">
        <v>74</v>
      </c>
      <c r="R5" s="14" t="s">
        <v>75</v>
      </c>
      <c r="S5" s="14" t="s">
        <v>76</v>
      </c>
      <c r="T5" s="15" t="s">
        <v>88</v>
      </c>
      <c r="U5" s="16" t="s">
        <v>79</v>
      </c>
      <c r="V5" s="14" t="s">
        <v>80</v>
      </c>
      <c r="W5" s="14" t="s">
        <v>81</v>
      </c>
      <c r="X5" s="14" t="s">
        <v>82</v>
      </c>
      <c r="Y5" s="14" t="s">
        <v>83</v>
      </c>
      <c r="Z5" s="14" t="s">
        <v>84</v>
      </c>
      <c r="AA5" s="14" t="s">
        <v>85</v>
      </c>
      <c r="AB5" s="14" t="s">
        <v>86</v>
      </c>
      <c r="AC5" s="14" t="s">
        <v>87</v>
      </c>
    </row>
    <row r="6" spans="1:29" ht="24.9" customHeight="1" x14ac:dyDescent="0.3">
      <c r="A6" s="146" t="s">
        <v>14</v>
      </c>
      <c r="B6" s="147" t="s">
        <v>15</v>
      </c>
      <c r="C6" s="148" t="s">
        <v>192</v>
      </c>
      <c r="D6" s="152" t="s">
        <v>50</v>
      </c>
      <c r="E6" s="150">
        <v>3</v>
      </c>
      <c r="F6" s="150" t="s">
        <v>17</v>
      </c>
      <c r="G6" s="150" t="s">
        <v>17</v>
      </c>
      <c r="H6" s="150" t="s">
        <v>17</v>
      </c>
      <c r="I6" s="150" t="s">
        <v>17</v>
      </c>
      <c r="J6" s="150" t="s">
        <v>17</v>
      </c>
      <c r="K6" s="150" t="s">
        <v>17</v>
      </c>
      <c r="L6" s="150" t="s">
        <v>17</v>
      </c>
      <c r="M6" s="150" t="s">
        <v>17</v>
      </c>
      <c r="N6" s="150" t="s">
        <v>17</v>
      </c>
      <c r="O6" s="150" t="s">
        <v>17</v>
      </c>
      <c r="P6" s="150" t="s">
        <v>17</v>
      </c>
      <c r="Q6" s="150" t="s">
        <v>17</v>
      </c>
      <c r="R6" s="150" t="s">
        <v>17</v>
      </c>
      <c r="S6" s="150" t="s">
        <v>17</v>
      </c>
      <c r="T6" s="153" t="s">
        <v>17</v>
      </c>
      <c r="U6" s="154" t="s">
        <v>17</v>
      </c>
      <c r="V6" s="150" t="s">
        <v>17</v>
      </c>
      <c r="W6" s="150" t="s">
        <v>17</v>
      </c>
      <c r="X6" s="150" t="s">
        <v>17</v>
      </c>
      <c r="Y6" s="150" t="s">
        <v>17</v>
      </c>
      <c r="Z6" s="150" t="s">
        <v>17</v>
      </c>
      <c r="AA6" s="150" t="s">
        <v>17</v>
      </c>
      <c r="AB6" s="150" t="s">
        <v>17</v>
      </c>
      <c r="AC6" s="150" t="s">
        <v>17</v>
      </c>
    </row>
    <row r="7" spans="1:29" ht="24.6" customHeight="1" x14ac:dyDescent="0.3">
      <c r="A7" s="17">
        <v>1</v>
      </c>
      <c r="B7" s="18"/>
      <c r="C7" s="19"/>
      <c r="D7" s="20"/>
      <c r="E7" s="21"/>
      <c r="F7" s="21"/>
      <c r="G7" s="21"/>
      <c r="H7" s="21"/>
      <c r="I7" s="21"/>
      <c r="J7" s="21"/>
      <c r="K7" s="21"/>
      <c r="L7" s="21"/>
      <c r="M7" s="21"/>
      <c r="N7" s="21"/>
      <c r="O7" s="21"/>
      <c r="P7" s="21"/>
      <c r="Q7" s="21"/>
      <c r="R7" s="21"/>
      <c r="S7" s="21"/>
      <c r="T7" s="23"/>
      <c r="U7" s="21"/>
      <c r="V7" s="21"/>
      <c r="W7" s="21"/>
      <c r="X7" s="21"/>
      <c r="Y7" s="21"/>
      <c r="Z7" s="21"/>
      <c r="AA7" s="21"/>
      <c r="AB7" s="21"/>
      <c r="AC7" s="21"/>
    </row>
    <row r="8" spans="1:29" ht="24.9" customHeight="1" x14ac:dyDescent="0.3">
      <c r="A8" s="17">
        <v>2</v>
      </c>
      <c r="B8" s="18"/>
      <c r="C8" s="19"/>
      <c r="D8" s="20"/>
      <c r="E8" s="21"/>
      <c r="F8" s="21"/>
      <c r="G8" s="21"/>
      <c r="H8" s="21"/>
      <c r="I8" s="21"/>
      <c r="J8" s="21"/>
      <c r="K8" s="21"/>
      <c r="L8" s="21"/>
      <c r="M8" s="21"/>
      <c r="N8" s="21"/>
      <c r="O8" s="21"/>
      <c r="P8" s="21"/>
      <c r="Q8" s="21"/>
      <c r="R8" s="21"/>
      <c r="S8" s="21"/>
      <c r="T8" s="23"/>
      <c r="U8" s="22"/>
      <c r="V8" s="21"/>
      <c r="W8" s="21"/>
      <c r="X8" s="21"/>
      <c r="Y8" s="21"/>
      <c r="Z8" s="21"/>
      <c r="AA8" s="21"/>
      <c r="AB8" s="21"/>
      <c r="AC8" s="21"/>
    </row>
    <row r="9" spans="1:29" ht="24.9" customHeight="1" x14ac:dyDescent="0.3">
      <c r="A9" s="17">
        <v>3</v>
      </c>
      <c r="B9" s="18"/>
      <c r="C9" s="19"/>
      <c r="D9" s="20"/>
      <c r="E9" s="21"/>
      <c r="F9" s="21"/>
      <c r="G9" s="21"/>
      <c r="H9" s="21"/>
      <c r="I9" s="21"/>
      <c r="J9" s="21"/>
      <c r="K9" s="21"/>
      <c r="L9" s="21"/>
      <c r="M9" s="21"/>
      <c r="N9" s="21"/>
      <c r="O9" s="21"/>
      <c r="P9" s="21"/>
      <c r="Q9" s="21"/>
      <c r="R9" s="21"/>
      <c r="S9" s="21"/>
      <c r="T9" s="23"/>
      <c r="U9" s="22"/>
      <c r="V9" s="21"/>
      <c r="W9" s="21"/>
      <c r="X9" s="21"/>
      <c r="Y9" s="21"/>
      <c r="Z9" s="21"/>
      <c r="AA9" s="21"/>
      <c r="AB9" s="21"/>
      <c r="AC9" s="21"/>
    </row>
    <row r="10" spans="1:29" ht="24.9" customHeight="1" x14ac:dyDescent="0.3">
      <c r="A10" s="17">
        <v>4</v>
      </c>
      <c r="B10" s="18"/>
      <c r="C10" s="19"/>
      <c r="D10" s="20"/>
      <c r="E10" s="21"/>
      <c r="F10" s="21"/>
      <c r="G10" s="21"/>
      <c r="H10" s="21"/>
      <c r="I10" s="21"/>
      <c r="J10" s="21"/>
      <c r="K10" s="21"/>
      <c r="L10" s="21"/>
      <c r="M10" s="21"/>
      <c r="N10" s="21"/>
      <c r="O10" s="21"/>
      <c r="P10" s="21"/>
      <c r="Q10" s="21"/>
      <c r="R10" s="21"/>
      <c r="S10" s="21"/>
      <c r="T10" s="23"/>
      <c r="U10" s="22"/>
      <c r="V10" s="21"/>
      <c r="W10" s="21"/>
      <c r="X10" s="21"/>
      <c r="Y10" s="21"/>
      <c r="Z10" s="21"/>
      <c r="AA10" s="21"/>
      <c r="AB10" s="21"/>
      <c r="AC10" s="21"/>
    </row>
    <row r="11" spans="1:29" ht="24.9" customHeight="1" x14ac:dyDescent="0.3">
      <c r="A11" s="17">
        <v>5</v>
      </c>
      <c r="B11" s="18"/>
      <c r="C11" s="19"/>
      <c r="D11" s="20"/>
      <c r="E11" s="21"/>
      <c r="F11" s="21"/>
      <c r="G11" s="21"/>
      <c r="H11" s="21"/>
      <c r="I11" s="21"/>
      <c r="J11" s="21"/>
      <c r="K11" s="21"/>
      <c r="L11" s="21"/>
      <c r="M11" s="21"/>
      <c r="N11" s="21"/>
      <c r="O11" s="21"/>
      <c r="P11" s="21"/>
      <c r="Q11" s="21"/>
      <c r="R11" s="21"/>
      <c r="S11" s="21"/>
      <c r="T11" s="23"/>
      <c r="U11" s="22"/>
      <c r="V11" s="21"/>
      <c r="W11" s="21"/>
      <c r="X11" s="21"/>
      <c r="Y11" s="21"/>
      <c r="Z11" s="21"/>
      <c r="AA11" s="21"/>
      <c r="AB11" s="21"/>
      <c r="AC11" s="21"/>
    </row>
    <row r="12" spans="1:29" ht="24.9" customHeight="1" x14ac:dyDescent="0.3">
      <c r="A12" s="17">
        <v>6</v>
      </c>
      <c r="B12" s="18"/>
      <c r="C12" s="19"/>
      <c r="D12" s="20"/>
      <c r="E12" s="21"/>
      <c r="F12" s="21"/>
      <c r="G12" s="21"/>
      <c r="H12" s="21"/>
      <c r="I12" s="21"/>
      <c r="J12" s="21"/>
      <c r="K12" s="21"/>
      <c r="L12" s="21"/>
      <c r="M12" s="21"/>
      <c r="N12" s="21"/>
      <c r="O12" s="21"/>
      <c r="P12" s="21"/>
      <c r="Q12" s="21"/>
      <c r="R12" s="21"/>
      <c r="S12" s="21"/>
      <c r="T12" s="23"/>
      <c r="U12" s="22"/>
      <c r="V12" s="21"/>
      <c r="W12" s="21"/>
      <c r="X12" s="21"/>
      <c r="Y12" s="21"/>
      <c r="Z12" s="21"/>
      <c r="AA12" s="21"/>
      <c r="AB12" s="21"/>
      <c r="AC12" s="21"/>
    </row>
    <row r="13" spans="1:29" ht="24.9" customHeight="1" x14ac:dyDescent="0.3">
      <c r="A13" s="17">
        <v>7</v>
      </c>
      <c r="B13" s="18"/>
      <c r="C13" s="19"/>
      <c r="D13" s="20"/>
      <c r="E13" s="21"/>
      <c r="F13" s="21"/>
      <c r="G13" s="21"/>
      <c r="H13" s="21"/>
      <c r="I13" s="21"/>
      <c r="J13" s="21"/>
      <c r="K13" s="21"/>
      <c r="L13" s="21"/>
      <c r="M13" s="21"/>
      <c r="N13" s="21"/>
      <c r="O13" s="21"/>
      <c r="P13" s="21"/>
      <c r="Q13" s="21"/>
      <c r="R13" s="21"/>
      <c r="S13" s="21"/>
      <c r="T13" s="23"/>
      <c r="U13" s="22"/>
      <c r="V13" s="21"/>
      <c r="W13" s="21"/>
      <c r="X13" s="21"/>
      <c r="Y13" s="21"/>
      <c r="Z13" s="21"/>
      <c r="AA13" s="21"/>
      <c r="AB13" s="21"/>
      <c r="AC13" s="21"/>
    </row>
    <row r="14" spans="1:29" ht="24.9" customHeight="1" x14ac:dyDescent="0.3">
      <c r="A14" s="17">
        <v>8</v>
      </c>
      <c r="B14" s="18"/>
      <c r="C14" s="19"/>
      <c r="D14" s="20"/>
      <c r="E14" s="21"/>
      <c r="F14" s="21"/>
      <c r="G14" s="21"/>
      <c r="H14" s="21"/>
      <c r="I14" s="21"/>
      <c r="J14" s="21"/>
      <c r="K14" s="21"/>
      <c r="L14" s="21"/>
      <c r="M14" s="21"/>
      <c r="N14" s="21"/>
      <c r="O14" s="21"/>
      <c r="P14" s="21"/>
      <c r="Q14" s="21"/>
      <c r="R14" s="21"/>
      <c r="S14" s="21"/>
      <c r="T14" s="23"/>
      <c r="U14" s="22"/>
      <c r="V14" s="21"/>
      <c r="W14" s="21"/>
      <c r="X14" s="21"/>
      <c r="Y14" s="21"/>
      <c r="Z14" s="21"/>
      <c r="AA14" s="21"/>
      <c r="AB14" s="21"/>
      <c r="AC14" s="21"/>
    </row>
    <row r="15" spans="1:29" ht="24.9" customHeight="1" x14ac:dyDescent="0.3">
      <c r="A15" s="17">
        <v>9</v>
      </c>
      <c r="B15" s="18"/>
      <c r="C15" s="19"/>
      <c r="D15" s="20"/>
      <c r="E15" s="21"/>
      <c r="F15" s="21"/>
      <c r="G15" s="21"/>
      <c r="H15" s="21"/>
      <c r="I15" s="21"/>
      <c r="J15" s="21"/>
      <c r="K15" s="21"/>
      <c r="L15" s="21"/>
      <c r="M15" s="21"/>
      <c r="N15" s="21"/>
      <c r="O15" s="21"/>
      <c r="P15" s="21"/>
      <c r="Q15" s="21"/>
      <c r="R15" s="21"/>
      <c r="S15" s="21"/>
      <c r="T15" s="23"/>
      <c r="U15" s="22"/>
      <c r="V15" s="21"/>
      <c r="W15" s="21"/>
      <c r="X15" s="21"/>
      <c r="Y15" s="21"/>
      <c r="Z15" s="21"/>
      <c r="AA15" s="21"/>
      <c r="AB15" s="21"/>
      <c r="AC15" s="21"/>
    </row>
    <row r="16" spans="1:29" ht="24.9" customHeight="1" x14ac:dyDescent="0.3">
      <c r="A16" s="17">
        <v>10</v>
      </c>
      <c r="B16" s="18"/>
      <c r="C16" s="19"/>
      <c r="D16" s="20"/>
      <c r="E16" s="21"/>
      <c r="F16" s="21"/>
      <c r="G16" s="21"/>
      <c r="H16" s="21"/>
      <c r="I16" s="21"/>
      <c r="J16" s="21"/>
      <c r="K16" s="21"/>
      <c r="L16" s="21"/>
      <c r="M16" s="21"/>
      <c r="N16" s="21"/>
      <c r="O16" s="21"/>
      <c r="P16" s="21"/>
      <c r="Q16" s="21"/>
      <c r="R16" s="21"/>
      <c r="S16" s="21"/>
      <c r="T16" s="23"/>
      <c r="U16" s="22"/>
      <c r="V16" s="21"/>
      <c r="W16" s="21"/>
      <c r="X16" s="21"/>
      <c r="Y16" s="21"/>
      <c r="Z16" s="21"/>
      <c r="AA16" s="21"/>
      <c r="AB16" s="21"/>
      <c r="AC16" s="21"/>
    </row>
    <row r="17" spans="1:29" ht="24.9" customHeight="1" x14ac:dyDescent="0.3">
      <c r="A17" s="17">
        <v>11</v>
      </c>
      <c r="B17" s="18"/>
      <c r="C17" s="19"/>
      <c r="D17" s="20"/>
      <c r="E17" s="21"/>
      <c r="F17" s="21"/>
      <c r="G17" s="21"/>
      <c r="H17" s="21"/>
      <c r="I17" s="21"/>
      <c r="J17" s="21"/>
      <c r="K17" s="21"/>
      <c r="L17" s="21"/>
      <c r="M17" s="21"/>
      <c r="N17" s="21"/>
      <c r="O17" s="21"/>
      <c r="P17" s="21"/>
      <c r="Q17" s="21"/>
      <c r="R17" s="21"/>
      <c r="S17" s="21"/>
      <c r="T17" s="23"/>
      <c r="U17" s="22"/>
      <c r="V17" s="21"/>
      <c r="W17" s="21"/>
      <c r="X17" s="21"/>
      <c r="Y17" s="21"/>
      <c r="Z17" s="21"/>
      <c r="AA17" s="21"/>
      <c r="AB17" s="21"/>
      <c r="AC17" s="21"/>
    </row>
    <row r="18" spans="1:29" ht="24.9" customHeight="1" x14ac:dyDescent="0.3">
      <c r="A18" s="17">
        <v>12</v>
      </c>
      <c r="B18" s="18"/>
      <c r="C18" s="19"/>
      <c r="D18" s="20"/>
      <c r="E18" s="21"/>
      <c r="F18" s="21"/>
      <c r="G18" s="21"/>
      <c r="H18" s="21"/>
      <c r="I18" s="21"/>
      <c r="J18" s="21"/>
      <c r="K18" s="21"/>
      <c r="L18" s="21"/>
      <c r="M18" s="21"/>
      <c r="N18" s="21"/>
      <c r="O18" s="21"/>
      <c r="P18" s="21"/>
      <c r="Q18" s="21"/>
      <c r="R18" s="21"/>
      <c r="S18" s="21"/>
      <c r="T18" s="23"/>
      <c r="U18" s="22"/>
      <c r="V18" s="21"/>
      <c r="W18" s="21"/>
      <c r="X18" s="21"/>
      <c r="Y18" s="21"/>
      <c r="Z18" s="21"/>
      <c r="AA18" s="21"/>
      <c r="AB18" s="21"/>
      <c r="AC18" s="21"/>
    </row>
    <row r="19" spans="1:29" ht="24.9" customHeight="1" x14ac:dyDescent="0.3">
      <c r="A19" s="17">
        <v>13</v>
      </c>
      <c r="B19" s="18"/>
      <c r="C19" s="19"/>
      <c r="D19" s="20"/>
      <c r="E19" s="21"/>
      <c r="F19" s="21"/>
      <c r="G19" s="21"/>
      <c r="H19" s="21"/>
      <c r="I19" s="21"/>
      <c r="J19" s="21"/>
      <c r="K19" s="21"/>
      <c r="L19" s="21"/>
      <c r="M19" s="21"/>
      <c r="N19" s="21"/>
      <c r="O19" s="21"/>
      <c r="P19" s="21"/>
      <c r="Q19" s="21"/>
      <c r="R19" s="21"/>
      <c r="S19" s="21"/>
      <c r="T19" s="23"/>
      <c r="U19" s="22"/>
      <c r="V19" s="21"/>
      <c r="W19" s="21"/>
      <c r="X19" s="21"/>
      <c r="Y19" s="21"/>
      <c r="Z19" s="21"/>
      <c r="AA19" s="21"/>
      <c r="AB19" s="21"/>
      <c r="AC19" s="21"/>
    </row>
    <row r="20" spans="1:29" ht="24.9" customHeight="1" x14ac:dyDescent="0.3">
      <c r="A20" s="17">
        <v>14</v>
      </c>
      <c r="B20" s="18"/>
      <c r="C20" s="19"/>
      <c r="D20" s="20"/>
      <c r="E20" s="21"/>
      <c r="F20" s="21"/>
      <c r="G20" s="21"/>
      <c r="H20" s="21"/>
      <c r="I20" s="21"/>
      <c r="J20" s="21"/>
      <c r="K20" s="21"/>
      <c r="L20" s="21"/>
      <c r="M20" s="21"/>
      <c r="N20" s="21"/>
      <c r="O20" s="21"/>
      <c r="P20" s="21"/>
      <c r="Q20" s="21"/>
      <c r="R20" s="21"/>
      <c r="S20" s="21"/>
      <c r="T20" s="23"/>
      <c r="U20" s="22"/>
      <c r="V20" s="21"/>
      <c r="W20" s="21"/>
      <c r="X20" s="21"/>
      <c r="Y20" s="21"/>
      <c r="Z20" s="21"/>
      <c r="AA20" s="21"/>
      <c r="AB20" s="21"/>
      <c r="AC20" s="21"/>
    </row>
    <row r="21" spans="1:29" ht="24.9" customHeight="1" x14ac:dyDescent="0.3">
      <c r="A21" s="17">
        <v>15</v>
      </c>
      <c r="B21" s="18"/>
      <c r="C21" s="19"/>
      <c r="D21" s="20"/>
      <c r="E21" s="21"/>
      <c r="F21" s="21"/>
      <c r="G21" s="21"/>
      <c r="H21" s="21"/>
      <c r="I21" s="21"/>
      <c r="J21" s="21"/>
      <c r="K21" s="21"/>
      <c r="L21" s="21"/>
      <c r="M21" s="21"/>
      <c r="N21" s="21"/>
      <c r="O21" s="21"/>
      <c r="P21" s="21"/>
      <c r="Q21" s="21"/>
      <c r="R21" s="21"/>
      <c r="S21" s="21"/>
      <c r="T21" s="23"/>
      <c r="U21" s="22"/>
      <c r="V21" s="21"/>
      <c r="W21" s="21"/>
      <c r="X21" s="21"/>
      <c r="Y21" s="21"/>
      <c r="Z21" s="21"/>
      <c r="AA21" s="21"/>
      <c r="AB21" s="21"/>
      <c r="AC21" s="21"/>
    </row>
    <row r="22" spans="1:29" ht="24.9" customHeight="1" x14ac:dyDescent="0.3">
      <c r="A22" s="17">
        <v>16</v>
      </c>
      <c r="B22" s="18"/>
      <c r="C22" s="19"/>
      <c r="D22" s="20"/>
      <c r="E22" s="21"/>
      <c r="F22" s="21"/>
      <c r="G22" s="21"/>
      <c r="H22" s="21"/>
      <c r="I22" s="21"/>
      <c r="J22" s="21"/>
      <c r="K22" s="21"/>
      <c r="L22" s="21"/>
      <c r="M22" s="21"/>
      <c r="N22" s="21"/>
      <c r="O22" s="21"/>
      <c r="P22" s="21"/>
      <c r="Q22" s="21"/>
      <c r="R22" s="21"/>
      <c r="S22" s="21"/>
      <c r="T22" s="23"/>
      <c r="U22" s="22"/>
      <c r="V22" s="21"/>
      <c r="W22" s="21"/>
      <c r="X22" s="21"/>
      <c r="Y22" s="21"/>
      <c r="Z22" s="21"/>
      <c r="AA22" s="21"/>
      <c r="AB22" s="21"/>
      <c r="AC22" s="21"/>
    </row>
    <row r="23" spans="1:29" ht="24.9" customHeight="1" x14ac:dyDescent="0.3">
      <c r="A23" s="17">
        <v>17</v>
      </c>
      <c r="B23" s="18"/>
      <c r="C23" s="19"/>
      <c r="D23" s="20"/>
      <c r="E23" s="21"/>
      <c r="F23" s="21"/>
      <c r="G23" s="21"/>
      <c r="H23" s="21"/>
      <c r="I23" s="21"/>
      <c r="J23" s="21"/>
      <c r="K23" s="21"/>
      <c r="L23" s="21"/>
      <c r="M23" s="21"/>
      <c r="N23" s="21"/>
      <c r="O23" s="21"/>
      <c r="P23" s="21"/>
      <c r="Q23" s="21"/>
      <c r="R23" s="21"/>
      <c r="S23" s="21"/>
      <c r="T23" s="23"/>
      <c r="U23" s="22"/>
      <c r="V23" s="21"/>
      <c r="W23" s="21"/>
      <c r="X23" s="21"/>
      <c r="Y23" s="21"/>
      <c r="Z23" s="21"/>
      <c r="AA23" s="21"/>
      <c r="AB23" s="21"/>
      <c r="AC23" s="21"/>
    </row>
    <row r="24" spans="1:29" ht="24.9" customHeight="1" x14ac:dyDescent="0.3">
      <c r="A24" s="17">
        <v>18</v>
      </c>
      <c r="B24" s="18"/>
      <c r="C24" s="19"/>
      <c r="D24" s="20"/>
      <c r="E24" s="21"/>
      <c r="F24" s="21"/>
      <c r="G24" s="21"/>
      <c r="H24" s="21"/>
      <c r="I24" s="21"/>
      <c r="J24" s="21"/>
      <c r="K24" s="21"/>
      <c r="L24" s="21"/>
      <c r="M24" s="21"/>
      <c r="N24" s="21"/>
      <c r="O24" s="21"/>
      <c r="P24" s="21"/>
      <c r="Q24" s="21"/>
      <c r="R24" s="21"/>
      <c r="S24" s="21"/>
      <c r="T24" s="23"/>
      <c r="U24" s="22"/>
      <c r="V24" s="21"/>
      <c r="W24" s="21"/>
      <c r="X24" s="21"/>
      <c r="Y24" s="21"/>
      <c r="Z24" s="21"/>
      <c r="AA24" s="21"/>
      <c r="AB24" s="21"/>
      <c r="AC24" s="21"/>
    </row>
    <row r="25" spans="1:29" ht="24.9" customHeight="1" x14ac:dyDescent="0.3">
      <c r="A25" s="17">
        <v>19</v>
      </c>
      <c r="B25" s="18"/>
      <c r="C25" s="19"/>
      <c r="D25" s="20"/>
      <c r="E25" s="21"/>
      <c r="F25" s="21"/>
      <c r="G25" s="21"/>
      <c r="H25" s="21"/>
      <c r="I25" s="21"/>
      <c r="J25" s="21"/>
      <c r="K25" s="21"/>
      <c r="L25" s="21"/>
      <c r="M25" s="21"/>
      <c r="N25" s="21"/>
      <c r="O25" s="21"/>
      <c r="P25" s="21"/>
      <c r="Q25" s="21"/>
      <c r="R25" s="21"/>
      <c r="S25" s="21"/>
      <c r="T25" s="23"/>
      <c r="U25" s="22"/>
      <c r="V25" s="21"/>
      <c r="W25" s="21"/>
      <c r="X25" s="21"/>
      <c r="Y25" s="21"/>
      <c r="Z25" s="21"/>
      <c r="AA25" s="21"/>
      <c r="AB25" s="21"/>
      <c r="AC25" s="21"/>
    </row>
    <row r="26" spans="1:29" ht="24.9" customHeight="1" x14ac:dyDescent="0.3">
      <c r="A26" s="17">
        <v>20</v>
      </c>
      <c r="B26" s="18"/>
      <c r="C26" s="19"/>
      <c r="D26" s="24"/>
      <c r="E26" s="21"/>
      <c r="F26" s="21"/>
      <c r="G26" s="21"/>
      <c r="H26" s="21"/>
      <c r="I26" s="21"/>
      <c r="J26" s="21"/>
      <c r="K26" s="21"/>
      <c r="L26" s="21"/>
      <c r="M26" s="21"/>
      <c r="N26" s="21"/>
      <c r="O26" s="21"/>
      <c r="P26" s="21"/>
      <c r="Q26" s="21"/>
      <c r="R26" s="21"/>
      <c r="S26" s="21"/>
      <c r="T26" s="23"/>
      <c r="U26" s="22"/>
      <c r="V26" s="21"/>
      <c r="W26" s="21"/>
      <c r="X26" s="21"/>
      <c r="Y26" s="21"/>
      <c r="Z26" s="21"/>
      <c r="AA26" s="21"/>
      <c r="AB26" s="21"/>
      <c r="AC26" s="21"/>
    </row>
  </sheetData>
  <sheetProtection algorithmName="SHA-512" hashValue="xxrUV2Q++sW9td+Hc+FCWJ1wY62GGPIBxvVSW6niTVdljSBYPHK+QcCuq0nw30Akg0Gg1eiNLzWWiwA1tLuvVw==" saltValue="EJECC9O9ZrcnU998PClyWw==" spinCount="100000" sheet="1" objects="1" scenarios="1"/>
  <mergeCells count="5">
    <mergeCell ref="F4:T4"/>
    <mergeCell ref="U4:AC4"/>
    <mergeCell ref="F3:T3"/>
    <mergeCell ref="U3:AC3"/>
    <mergeCell ref="A1:D1"/>
  </mergeCells>
  <dataValidations count="1">
    <dataValidation type="list" allowBlank="1" showInputMessage="1" showErrorMessage="1" sqref="F6:AC26" xr:uid="{00000000-0002-0000-0500-000001000000}">
      <formula1>"Yes,No,NA"</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4000000}">
          <x14:formula1>
            <xm:f>Lookups!$C$3:$C$26</xm:f>
          </x14:formula1>
          <xm:sqref>D6:D26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rgb="FFF37021"/>
  </sheetPr>
  <dimension ref="A1:AC27"/>
  <sheetViews>
    <sheetView showGridLines="0" zoomScale="80" zoomScaleNormal="80" workbookViewId="0">
      <selection activeCell="B8" sqref="B8:T10"/>
    </sheetView>
  </sheetViews>
  <sheetFormatPr defaultRowHeight="14.4" outlineLevelCol="1" x14ac:dyDescent="0.3"/>
  <cols>
    <col min="1" max="1" width="10.88671875" style="9" customWidth="1"/>
    <col min="2" max="2" width="22.44140625" style="9" bestFit="1" customWidth="1"/>
    <col min="3" max="3" width="12.88671875" style="9" customWidth="1"/>
    <col min="4" max="4" width="34.6640625" style="9" customWidth="1"/>
    <col min="5" max="5" width="21.88671875" style="9" customWidth="1"/>
    <col min="6" max="11" width="20.6640625" style="9" customWidth="1"/>
    <col min="12" max="12" width="26.33203125" style="9" customWidth="1"/>
    <col min="13" max="13" width="22.109375" style="9" customWidth="1"/>
    <col min="14" max="14" width="19.44140625" style="9" customWidth="1"/>
    <col min="15" max="15" width="20.109375" style="9" customWidth="1"/>
    <col min="16" max="17" width="20.6640625" style="9" customWidth="1"/>
    <col min="18" max="18" width="26.5546875" style="9" customWidth="1"/>
    <col min="19" max="19" width="18.33203125" style="9" customWidth="1" outlineLevel="1"/>
    <col min="20" max="20" width="29.44140625" style="9" customWidth="1" outlineLevel="1"/>
    <col min="21" max="21" width="18.33203125" style="9" customWidth="1" outlineLevel="1"/>
    <col min="22" max="22" width="19.44140625" style="9" customWidth="1" outlineLevel="1"/>
    <col min="23" max="23" width="16.6640625" style="9" customWidth="1" outlineLevel="1"/>
    <col min="24" max="24" width="23.6640625" style="9" customWidth="1" outlineLevel="1"/>
    <col min="25" max="25" width="17.44140625" style="9" customWidth="1"/>
    <col min="26" max="26" width="25.44140625" style="9" customWidth="1"/>
    <col min="27" max="27" width="18.88671875" style="9" customWidth="1"/>
    <col min="28" max="28" width="29.44140625" style="9" customWidth="1"/>
    <col min="29" max="29" width="20" style="9" customWidth="1"/>
    <col min="30" max="16384" width="8.88671875" style="9"/>
  </cols>
  <sheetData>
    <row r="1" spans="1:29" ht="30" customHeight="1" x14ac:dyDescent="0.45">
      <c r="A1" s="186" t="s">
        <v>142</v>
      </c>
      <c r="B1" s="186"/>
      <c r="C1" s="186"/>
      <c r="D1" s="186"/>
      <c r="F1" s="10"/>
      <c r="G1" s="10"/>
      <c r="H1" s="10"/>
      <c r="I1" s="10"/>
      <c r="J1" s="10"/>
      <c r="K1" s="10"/>
      <c r="L1" s="10"/>
      <c r="M1" s="10"/>
      <c r="N1" s="10"/>
      <c r="O1" s="10"/>
      <c r="P1" s="10"/>
      <c r="Q1" s="10"/>
    </row>
    <row r="2" spans="1:29" ht="23.4" x14ac:dyDescent="0.45">
      <c r="A2" s="25"/>
      <c r="B2" s="25"/>
      <c r="C2" s="25"/>
      <c r="E2" s="25"/>
      <c r="F2" s="26"/>
      <c r="G2" s="10"/>
      <c r="H2" s="10"/>
      <c r="I2" s="26"/>
      <c r="J2" s="26"/>
      <c r="K2" s="10"/>
      <c r="O2" s="10"/>
      <c r="P2" s="10"/>
      <c r="Q2" s="10"/>
    </row>
    <row r="3" spans="1:29" ht="15" thickBot="1" x14ac:dyDescent="0.35">
      <c r="A3" s="11"/>
      <c r="B3" s="11"/>
      <c r="C3" s="11"/>
      <c r="D3" s="11"/>
      <c r="E3" s="11"/>
      <c r="F3" s="11"/>
      <c r="G3" s="11"/>
      <c r="H3" s="11"/>
      <c r="I3" s="11"/>
      <c r="J3" s="11"/>
      <c r="K3" s="11"/>
      <c r="O3" s="11"/>
      <c r="P3" s="11"/>
      <c r="Q3" s="11"/>
    </row>
    <row r="4" spans="1:29" ht="18.600000000000001" customHeight="1" thickBot="1" x14ac:dyDescent="0.45">
      <c r="A4" s="11"/>
      <c r="B4" s="11"/>
      <c r="C4" s="11"/>
      <c r="D4" s="11"/>
      <c r="E4" s="11"/>
      <c r="F4" s="187" t="s">
        <v>135</v>
      </c>
      <c r="G4" s="188"/>
      <c r="H4" s="188"/>
      <c r="I4" s="188"/>
      <c r="J4" s="188"/>
      <c r="K4" s="188"/>
      <c r="L4" s="188"/>
      <c r="M4" s="188"/>
      <c r="N4" s="188"/>
      <c r="O4" s="188"/>
      <c r="P4" s="188"/>
      <c r="Q4" s="188"/>
      <c r="R4" s="188"/>
      <c r="S4" s="188"/>
      <c r="T4" s="189"/>
      <c r="U4" s="12"/>
      <c r="V4" s="12"/>
      <c r="W4" s="12"/>
      <c r="X4" s="12"/>
      <c r="Y4" s="12"/>
      <c r="Z4" s="12"/>
      <c r="AA4" s="12"/>
      <c r="AB4" s="12"/>
      <c r="AC4" s="12"/>
    </row>
    <row r="5" spans="1:29" ht="21.6" thickBot="1" x14ac:dyDescent="0.45">
      <c r="A5" s="12"/>
      <c r="B5" s="12"/>
      <c r="C5" s="12"/>
      <c r="D5" s="12"/>
      <c r="E5" s="12"/>
      <c r="F5" s="187" t="s">
        <v>138</v>
      </c>
      <c r="G5" s="188"/>
      <c r="H5" s="188"/>
      <c r="I5" s="188"/>
      <c r="J5" s="188"/>
      <c r="K5" s="188"/>
      <c r="L5" s="188"/>
      <c r="M5" s="188"/>
      <c r="N5" s="188"/>
      <c r="O5" s="188"/>
      <c r="P5" s="188"/>
      <c r="Q5" s="188"/>
      <c r="R5" s="188"/>
      <c r="S5" s="188"/>
      <c r="T5" s="189"/>
    </row>
    <row r="6" spans="1:29" ht="72" x14ac:dyDescent="0.3">
      <c r="B6" s="13" t="s">
        <v>110</v>
      </c>
      <c r="C6" s="13" t="s">
        <v>111</v>
      </c>
      <c r="D6" s="13" t="s">
        <v>139</v>
      </c>
      <c r="E6" s="13" t="s">
        <v>112</v>
      </c>
      <c r="F6" s="13" t="s">
        <v>65</v>
      </c>
      <c r="G6" s="13" t="s">
        <v>96</v>
      </c>
      <c r="H6" s="13" t="s">
        <v>97</v>
      </c>
      <c r="I6" s="13" t="s">
        <v>98</v>
      </c>
      <c r="J6" s="14" t="s">
        <v>99</v>
      </c>
      <c r="K6" s="14" t="s">
        <v>100</v>
      </c>
      <c r="L6" s="14" t="s">
        <v>101</v>
      </c>
      <c r="M6" s="13" t="s">
        <v>102</v>
      </c>
      <c r="N6" s="13" t="s">
        <v>103</v>
      </c>
      <c r="O6" s="13" t="s">
        <v>104</v>
      </c>
      <c r="P6" s="13" t="s">
        <v>105</v>
      </c>
      <c r="Q6" s="13" t="s">
        <v>106</v>
      </c>
      <c r="R6" s="13" t="s">
        <v>107</v>
      </c>
      <c r="S6" s="13" t="s">
        <v>108</v>
      </c>
      <c r="T6" s="13" t="s">
        <v>109</v>
      </c>
    </row>
    <row r="7" spans="1:29" ht="24.9" customHeight="1" x14ac:dyDescent="0.3">
      <c r="A7" s="146" t="s">
        <v>14</v>
      </c>
      <c r="B7" s="147" t="s">
        <v>15</v>
      </c>
      <c r="C7" s="148" t="s">
        <v>192</v>
      </c>
      <c r="D7" s="149" t="s">
        <v>57</v>
      </c>
      <c r="E7" s="150">
        <v>3</v>
      </c>
      <c r="F7" s="150" t="s">
        <v>17</v>
      </c>
      <c r="G7" s="150" t="s">
        <v>17</v>
      </c>
      <c r="H7" s="150" t="s">
        <v>17</v>
      </c>
      <c r="I7" s="150" t="s">
        <v>17</v>
      </c>
      <c r="J7" s="150" t="s">
        <v>17</v>
      </c>
      <c r="K7" s="150" t="s">
        <v>17</v>
      </c>
      <c r="L7" s="150" t="s">
        <v>17</v>
      </c>
      <c r="M7" s="150" t="s">
        <v>17</v>
      </c>
      <c r="N7" s="150" t="s">
        <v>17</v>
      </c>
      <c r="O7" s="150" t="s">
        <v>17</v>
      </c>
      <c r="P7" s="150" t="s">
        <v>17</v>
      </c>
      <c r="Q7" s="150" t="s">
        <v>17</v>
      </c>
      <c r="R7" s="150" t="s">
        <v>17</v>
      </c>
      <c r="S7" s="150" t="s">
        <v>17</v>
      </c>
      <c r="T7" s="151" t="s">
        <v>17</v>
      </c>
    </row>
    <row r="8" spans="1:29" ht="24.9" customHeight="1" x14ac:dyDescent="0.3">
      <c r="A8" s="17">
        <v>1</v>
      </c>
      <c r="B8" s="18"/>
      <c r="C8" s="19"/>
      <c r="D8" s="20"/>
      <c r="E8" s="21"/>
      <c r="F8" s="21"/>
      <c r="G8" s="21"/>
      <c r="H8" s="21"/>
      <c r="I8" s="21"/>
      <c r="J8" s="21"/>
      <c r="K8" s="21"/>
      <c r="L8" s="21"/>
      <c r="M8" s="21"/>
      <c r="N8" s="21"/>
      <c r="O8" s="21"/>
      <c r="P8" s="21"/>
      <c r="Q8" s="21"/>
      <c r="R8" s="21"/>
      <c r="S8" s="21"/>
      <c r="T8" s="28"/>
    </row>
    <row r="9" spans="1:29" ht="24.9" customHeight="1" x14ac:dyDescent="0.3">
      <c r="A9" s="17">
        <v>2</v>
      </c>
      <c r="B9" s="18"/>
      <c r="C9" s="19"/>
      <c r="D9" s="27"/>
      <c r="E9" s="21"/>
      <c r="F9" s="21"/>
      <c r="G9" s="21"/>
      <c r="H9" s="21"/>
      <c r="I9" s="21"/>
      <c r="J9" s="21"/>
      <c r="K9" s="21"/>
      <c r="L9" s="21"/>
      <c r="M9" s="21"/>
      <c r="N9" s="21"/>
      <c r="O9" s="21"/>
      <c r="P9" s="21"/>
      <c r="Q9" s="21"/>
      <c r="R9" s="21"/>
      <c r="S9" s="21"/>
      <c r="T9" s="21"/>
    </row>
    <row r="10" spans="1:29" ht="24.9" customHeight="1" x14ac:dyDescent="0.3">
      <c r="A10" s="17">
        <v>3</v>
      </c>
      <c r="B10" s="18"/>
      <c r="C10" s="19"/>
      <c r="D10" s="27"/>
      <c r="E10" s="21"/>
      <c r="F10" s="21"/>
      <c r="G10" s="21"/>
      <c r="H10" s="21"/>
      <c r="I10" s="21"/>
      <c r="J10" s="21"/>
      <c r="K10" s="21"/>
      <c r="L10" s="21"/>
      <c r="M10" s="21"/>
      <c r="N10" s="21"/>
      <c r="O10" s="21"/>
      <c r="P10" s="21"/>
      <c r="Q10" s="21"/>
      <c r="R10" s="21"/>
      <c r="S10" s="21"/>
      <c r="T10" s="21"/>
    </row>
    <row r="11" spans="1:29" ht="24.9" customHeight="1" x14ac:dyDescent="0.3">
      <c r="A11" s="17">
        <v>4</v>
      </c>
      <c r="B11" s="18"/>
      <c r="C11" s="19"/>
      <c r="D11" s="27"/>
      <c r="E11" s="21"/>
      <c r="F11" s="21"/>
      <c r="G11" s="21"/>
      <c r="H11" s="21"/>
      <c r="I11" s="21"/>
      <c r="J11" s="21"/>
      <c r="K11" s="21"/>
      <c r="L11" s="21"/>
      <c r="M11" s="21"/>
      <c r="N11" s="21"/>
      <c r="O11" s="21"/>
      <c r="P11" s="21"/>
      <c r="Q11" s="21"/>
      <c r="R11" s="21"/>
      <c r="S11" s="21"/>
      <c r="T11" s="28"/>
    </row>
    <row r="12" spans="1:29" ht="24.9" customHeight="1" x14ac:dyDescent="0.3">
      <c r="A12" s="17">
        <v>5</v>
      </c>
      <c r="B12" s="18"/>
      <c r="C12" s="19"/>
      <c r="D12" s="27"/>
      <c r="E12" s="21"/>
      <c r="F12" s="21"/>
      <c r="G12" s="21"/>
      <c r="H12" s="21"/>
      <c r="I12" s="21"/>
      <c r="J12" s="21"/>
      <c r="K12" s="21"/>
      <c r="L12" s="21"/>
      <c r="M12" s="21"/>
      <c r="N12" s="21"/>
      <c r="O12" s="21"/>
      <c r="P12" s="21"/>
      <c r="Q12" s="21"/>
      <c r="R12" s="21"/>
      <c r="S12" s="21"/>
      <c r="T12" s="28"/>
    </row>
    <row r="13" spans="1:29" ht="24.9" customHeight="1" x14ac:dyDescent="0.3">
      <c r="A13" s="17">
        <v>6</v>
      </c>
      <c r="B13" s="18"/>
      <c r="C13" s="19"/>
      <c r="D13" s="27"/>
      <c r="E13" s="21"/>
      <c r="F13" s="21"/>
      <c r="G13" s="21"/>
      <c r="H13" s="21"/>
      <c r="I13" s="21"/>
      <c r="J13" s="21"/>
      <c r="K13" s="21"/>
      <c r="L13" s="21"/>
      <c r="M13" s="21"/>
      <c r="N13" s="21"/>
      <c r="O13" s="21"/>
      <c r="P13" s="21"/>
      <c r="Q13" s="21"/>
      <c r="R13" s="21"/>
      <c r="S13" s="21"/>
      <c r="T13" s="28"/>
    </row>
    <row r="14" spans="1:29" ht="24.9" customHeight="1" x14ac:dyDescent="0.3">
      <c r="A14" s="17">
        <v>7</v>
      </c>
      <c r="B14" s="18"/>
      <c r="C14" s="19"/>
      <c r="D14" s="27"/>
      <c r="E14" s="21"/>
      <c r="F14" s="21"/>
      <c r="G14" s="21"/>
      <c r="H14" s="21"/>
      <c r="I14" s="21"/>
      <c r="J14" s="21"/>
      <c r="K14" s="21"/>
      <c r="L14" s="21"/>
      <c r="M14" s="21"/>
      <c r="N14" s="21"/>
      <c r="O14" s="21"/>
      <c r="P14" s="21"/>
      <c r="Q14" s="21"/>
      <c r="R14" s="21"/>
      <c r="S14" s="21"/>
      <c r="T14" s="28"/>
    </row>
    <row r="15" spans="1:29" ht="24.9" customHeight="1" x14ac:dyDescent="0.3">
      <c r="A15" s="17">
        <v>8</v>
      </c>
      <c r="B15" s="18"/>
      <c r="C15" s="19"/>
      <c r="D15" s="27"/>
      <c r="E15" s="21"/>
      <c r="F15" s="21"/>
      <c r="G15" s="21"/>
      <c r="H15" s="21"/>
      <c r="I15" s="21"/>
      <c r="J15" s="21"/>
      <c r="K15" s="21"/>
      <c r="L15" s="21"/>
      <c r="M15" s="21"/>
      <c r="N15" s="21"/>
      <c r="O15" s="21"/>
      <c r="P15" s="21"/>
      <c r="Q15" s="21"/>
      <c r="R15" s="21"/>
      <c r="S15" s="21"/>
      <c r="T15" s="28"/>
    </row>
    <row r="16" spans="1:29" ht="24.9" customHeight="1" x14ac:dyDescent="0.3">
      <c r="A16" s="17">
        <v>9</v>
      </c>
      <c r="B16" s="18"/>
      <c r="C16" s="19"/>
      <c r="D16" s="27"/>
      <c r="E16" s="21"/>
      <c r="F16" s="21"/>
      <c r="G16" s="21"/>
      <c r="H16" s="21"/>
      <c r="I16" s="21"/>
      <c r="J16" s="21"/>
      <c r="K16" s="21"/>
      <c r="L16" s="21"/>
      <c r="M16" s="21"/>
      <c r="N16" s="21"/>
      <c r="O16" s="21"/>
      <c r="P16" s="21"/>
      <c r="Q16" s="21"/>
      <c r="R16" s="21"/>
      <c r="S16" s="21"/>
      <c r="T16" s="28"/>
    </row>
    <row r="17" spans="1:20" ht="24.9" customHeight="1" x14ac:dyDescent="0.3">
      <c r="A17" s="17">
        <v>10</v>
      </c>
      <c r="B17" s="18"/>
      <c r="C17" s="19"/>
      <c r="D17" s="27"/>
      <c r="E17" s="21"/>
      <c r="F17" s="21"/>
      <c r="G17" s="21"/>
      <c r="H17" s="21"/>
      <c r="I17" s="21"/>
      <c r="J17" s="21"/>
      <c r="K17" s="21"/>
      <c r="L17" s="21"/>
      <c r="M17" s="21"/>
      <c r="N17" s="21"/>
      <c r="O17" s="21"/>
      <c r="P17" s="21"/>
      <c r="Q17" s="21"/>
      <c r="R17" s="21"/>
      <c r="S17" s="21"/>
      <c r="T17" s="28"/>
    </row>
    <row r="18" spans="1:20" ht="24.9" customHeight="1" x14ac:dyDescent="0.3">
      <c r="A18" s="17">
        <v>11</v>
      </c>
      <c r="B18" s="18"/>
      <c r="C18" s="19"/>
      <c r="D18" s="27"/>
      <c r="E18" s="21"/>
      <c r="F18" s="21"/>
      <c r="G18" s="21"/>
      <c r="H18" s="21"/>
      <c r="I18" s="21"/>
      <c r="J18" s="21"/>
      <c r="K18" s="21"/>
      <c r="L18" s="21"/>
      <c r="M18" s="21"/>
      <c r="N18" s="21"/>
      <c r="O18" s="21"/>
      <c r="P18" s="21"/>
      <c r="Q18" s="21"/>
      <c r="R18" s="21"/>
      <c r="S18" s="21"/>
      <c r="T18" s="28"/>
    </row>
    <row r="19" spans="1:20" ht="24.9" customHeight="1" x14ac:dyDescent="0.3">
      <c r="A19" s="17">
        <v>12</v>
      </c>
      <c r="B19" s="18"/>
      <c r="C19" s="19"/>
      <c r="D19" s="27"/>
      <c r="E19" s="21"/>
      <c r="F19" s="21"/>
      <c r="G19" s="21"/>
      <c r="H19" s="21"/>
      <c r="I19" s="21"/>
      <c r="J19" s="21"/>
      <c r="K19" s="21"/>
      <c r="L19" s="21"/>
      <c r="M19" s="21"/>
      <c r="N19" s="21"/>
      <c r="O19" s="21"/>
      <c r="P19" s="21"/>
      <c r="Q19" s="21"/>
      <c r="R19" s="21"/>
      <c r="S19" s="21"/>
      <c r="T19" s="28"/>
    </row>
    <row r="20" spans="1:20" ht="24.9" customHeight="1" x14ac:dyDescent="0.3">
      <c r="A20" s="17">
        <v>13</v>
      </c>
      <c r="B20" s="18"/>
      <c r="C20" s="19"/>
      <c r="D20" s="27"/>
      <c r="E20" s="21"/>
      <c r="F20" s="21"/>
      <c r="G20" s="21"/>
      <c r="H20" s="21"/>
      <c r="I20" s="21"/>
      <c r="J20" s="21"/>
      <c r="K20" s="21"/>
      <c r="L20" s="21"/>
      <c r="M20" s="21"/>
      <c r="N20" s="21"/>
      <c r="O20" s="21"/>
      <c r="P20" s="21"/>
      <c r="Q20" s="21"/>
      <c r="R20" s="21"/>
      <c r="S20" s="21"/>
      <c r="T20" s="28"/>
    </row>
    <row r="21" spans="1:20" ht="24.9" customHeight="1" x14ac:dyDescent="0.3">
      <c r="A21" s="17">
        <v>14</v>
      </c>
      <c r="B21" s="18"/>
      <c r="C21" s="19"/>
      <c r="D21" s="27"/>
      <c r="E21" s="21"/>
      <c r="F21" s="21"/>
      <c r="G21" s="21"/>
      <c r="H21" s="21"/>
      <c r="I21" s="21"/>
      <c r="J21" s="21"/>
      <c r="K21" s="21"/>
      <c r="L21" s="21"/>
      <c r="M21" s="21"/>
      <c r="N21" s="21"/>
      <c r="O21" s="21"/>
      <c r="P21" s="21"/>
      <c r="Q21" s="21"/>
      <c r="R21" s="21"/>
      <c r="S21" s="21"/>
      <c r="T21" s="28"/>
    </row>
    <row r="22" spans="1:20" ht="24.9" customHeight="1" x14ac:dyDescent="0.3">
      <c r="A22" s="17">
        <v>15</v>
      </c>
      <c r="B22" s="18"/>
      <c r="C22" s="19"/>
      <c r="D22" s="27"/>
      <c r="E22" s="21"/>
      <c r="F22" s="21"/>
      <c r="G22" s="21"/>
      <c r="H22" s="21"/>
      <c r="I22" s="21"/>
      <c r="J22" s="21"/>
      <c r="K22" s="21"/>
      <c r="L22" s="21"/>
      <c r="M22" s="21"/>
      <c r="N22" s="21"/>
      <c r="O22" s="21"/>
      <c r="P22" s="21"/>
      <c r="Q22" s="21"/>
      <c r="R22" s="21"/>
      <c r="S22" s="21"/>
      <c r="T22" s="28"/>
    </row>
    <row r="23" spans="1:20" ht="24.9" customHeight="1" x14ac:dyDescent="0.3">
      <c r="A23" s="17">
        <v>16</v>
      </c>
      <c r="B23" s="18"/>
      <c r="C23" s="19"/>
      <c r="D23" s="27"/>
      <c r="E23" s="21"/>
      <c r="F23" s="21"/>
      <c r="G23" s="21"/>
      <c r="H23" s="21"/>
      <c r="I23" s="21"/>
      <c r="J23" s="21"/>
      <c r="K23" s="21"/>
      <c r="L23" s="21"/>
      <c r="M23" s="21"/>
      <c r="N23" s="21"/>
      <c r="O23" s="21"/>
      <c r="P23" s="21"/>
      <c r="Q23" s="21"/>
      <c r="R23" s="21"/>
      <c r="S23" s="21"/>
      <c r="T23" s="28"/>
    </row>
    <row r="24" spans="1:20" ht="24.9" customHeight="1" x14ac:dyDescent="0.3">
      <c r="A24" s="17">
        <v>17</v>
      </c>
      <c r="B24" s="18"/>
      <c r="C24" s="19"/>
      <c r="D24" s="27"/>
      <c r="E24" s="21"/>
      <c r="F24" s="21"/>
      <c r="G24" s="21"/>
      <c r="H24" s="21"/>
      <c r="I24" s="21"/>
      <c r="J24" s="21"/>
      <c r="K24" s="21"/>
      <c r="L24" s="21"/>
      <c r="M24" s="21"/>
      <c r="N24" s="21"/>
      <c r="O24" s="21"/>
      <c r="P24" s="21"/>
      <c r="Q24" s="21"/>
      <c r="R24" s="21"/>
      <c r="S24" s="21"/>
      <c r="T24" s="28"/>
    </row>
    <row r="25" spans="1:20" ht="24.9" customHeight="1" x14ac:dyDescent="0.3">
      <c r="A25" s="17">
        <v>18</v>
      </c>
      <c r="B25" s="18"/>
      <c r="C25" s="19"/>
      <c r="D25" s="27"/>
      <c r="E25" s="21"/>
      <c r="F25" s="21"/>
      <c r="G25" s="21"/>
      <c r="H25" s="21"/>
      <c r="I25" s="21"/>
      <c r="J25" s="21"/>
      <c r="K25" s="21"/>
      <c r="L25" s="21"/>
      <c r="M25" s="21"/>
      <c r="N25" s="21"/>
      <c r="O25" s="21"/>
      <c r="P25" s="21"/>
      <c r="Q25" s="21"/>
      <c r="R25" s="21"/>
      <c r="S25" s="21"/>
      <c r="T25" s="28"/>
    </row>
    <row r="26" spans="1:20" ht="24.9" customHeight="1" x14ac:dyDescent="0.3">
      <c r="A26" s="17">
        <v>19</v>
      </c>
      <c r="B26" s="18"/>
      <c r="C26" s="19"/>
      <c r="D26" s="27"/>
      <c r="E26" s="21"/>
      <c r="F26" s="21"/>
      <c r="G26" s="21"/>
      <c r="H26" s="21"/>
      <c r="I26" s="21"/>
      <c r="J26" s="21"/>
      <c r="K26" s="21"/>
      <c r="L26" s="21"/>
      <c r="M26" s="21"/>
      <c r="N26" s="21"/>
      <c r="O26" s="21"/>
      <c r="P26" s="21"/>
      <c r="Q26" s="21"/>
      <c r="R26" s="21"/>
      <c r="S26" s="21"/>
      <c r="T26" s="28"/>
    </row>
    <row r="27" spans="1:20" ht="24.9" customHeight="1" x14ac:dyDescent="0.3">
      <c r="A27" s="17">
        <v>20</v>
      </c>
      <c r="B27" s="18"/>
      <c r="C27" s="19"/>
      <c r="D27" s="29"/>
      <c r="E27" s="21"/>
      <c r="F27" s="21"/>
      <c r="G27" s="21"/>
      <c r="H27" s="21"/>
      <c r="I27" s="21"/>
      <c r="J27" s="21"/>
      <c r="K27" s="21"/>
      <c r="L27" s="21"/>
      <c r="M27" s="21"/>
      <c r="N27" s="21"/>
      <c r="O27" s="21"/>
      <c r="P27" s="21"/>
      <c r="Q27" s="21"/>
      <c r="R27" s="21"/>
      <c r="S27" s="21"/>
      <c r="T27" s="28"/>
    </row>
  </sheetData>
  <sheetProtection algorithmName="SHA-512" hashValue="goDIRFyUGj1+dbp9yxGoGpplCTVq2BkiE6SDVA2nYFwxAsf5J/fKg/csmy099r4f/4STzAAu2SHInKh0226ECQ==" saltValue="aL0NR4Lpd3sKbqu19zRxdA==" spinCount="100000" sheet="1" objects="1" scenarios="1"/>
  <mergeCells count="3">
    <mergeCell ref="F5:T5"/>
    <mergeCell ref="F4:T4"/>
    <mergeCell ref="A1:D1"/>
  </mergeCells>
  <dataValidations count="1">
    <dataValidation type="list" allowBlank="1" showInputMessage="1" showErrorMessage="1" sqref="F7:T27" xr:uid="{00000000-0002-0000-0600-000000000000}">
      <formula1>"Yes,No,NA"</formula1>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2000000}">
          <x14:formula1>
            <xm:f>Lookups!$C$3:$C$26</xm:f>
          </x14:formula1>
          <xm:sqref>D7:D27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F37021"/>
  </sheetPr>
  <dimension ref="A1:AM28"/>
  <sheetViews>
    <sheetView showGridLines="0" topLeftCell="M3" zoomScaleNormal="100" workbookViewId="0">
      <selection activeCell="N7" sqref="N7"/>
    </sheetView>
  </sheetViews>
  <sheetFormatPr defaultRowHeight="14.4" outlineLevelCol="1" x14ac:dyDescent="0.3"/>
  <cols>
    <col min="1" max="1" width="14.109375" style="9" customWidth="1"/>
    <col min="2" max="3" width="16.6640625" style="9" customWidth="1"/>
    <col min="4" max="4" width="16.21875" style="9" customWidth="1" outlineLevel="1"/>
    <col min="5" max="5" width="17.6640625" style="9" customWidth="1" outlineLevel="1"/>
    <col min="6" max="6" width="16" style="9" customWidth="1" outlineLevel="1"/>
    <col min="7" max="7" width="15" style="9" customWidth="1" outlineLevel="1"/>
    <col min="8" max="8" width="13.88671875" style="9" customWidth="1" outlineLevel="1"/>
    <col min="9" max="10" width="13.44140625" style="9" customWidth="1"/>
    <col min="11" max="11" width="13.77734375" style="9" customWidth="1"/>
    <col min="12" max="12" width="14.109375" style="9" customWidth="1"/>
    <col min="13" max="14" width="11.44140625" style="9" customWidth="1"/>
    <col min="15" max="15" width="14.109375" style="9" customWidth="1"/>
    <col min="16" max="16" width="27.21875" style="9" customWidth="1"/>
    <col min="17" max="17" width="13.5546875" style="9" customWidth="1"/>
    <col min="18" max="21" width="12.5546875" style="9" customWidth="1"/>
    <col min="22" max="22" width="14.88671875" style="9" customWidth="1"/>
    <col min="23" max="23" width="13.77734375" style="9" customWidth="1" outlineLevel="1"/>
    <col min="24" max="24" width="12" style="9" customWidth="1" outlineLevel="1"/>
    <col min="25" max="32" width="8.88671875" style="9" customWidth="1" outlineLevel="1"/>
    <col min="33" max="33" width="8" style="9" customWidth="1" outlineLevel="1"/>
    <col min="34" max="35" width="8.88671875" style="9" customWidth="1" outlineLevel="1"/>
    <col min="36" max="16384" width="8.88671875" style="9"/>
  </cols>
  <sheetData>
    <row r="1" spans="1:39" ht="23.4" x14ac:dyDescent="0.45">
      <c r="A1" s="186" t="s">
        <v>143</v>
      </c>
      <c r="B1" s="186"/>
      <c r="C1" s="186"/>
      <c r="D1" s="186"/>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8.8" x14ac:dyDescent="0.45">
      <c r="A2" s="13" t="s">
        <v>187</v>
      </c>
      <c r="B2" s="13" t="s">
        <v>146</v>
      </c>
      <c r="C2" s="13" t="s">
        <v>144</v>
      </c>
      <c r="D2" s="13" t="s">
        <v>189</v>
      </c>
      <c r="G2" s="10"/>
      <c r="H2" s="10"/>
      <c r="K2" s="30"/>
      <c r="L2" s="30"/>
      <c r="M2" s="30"/>
      <c r="N2" s="30"/>
      <c r="O2" s="30"/>
      <c r="P2" s="30"/>
      <c r="Q2" s="31"/>
      <c r="R2" s="10"/>
      <c r="S2" s="10"/>
      <c r="T2" s="10"/>
      <c r="U2" s="10"/>
      <c r="V2" s="10"/>
      <c r="W2" s="10"/>
      <c r="X2" s="10"/>
      <c r="Y2" s="10"/>
      <c r="Z2" s="10"/>
      <c r="AA2" s="10"/>
      <c r="AB2" s="10"/>
      <c r="AC2" s="10"/>
      <c r="AD2" s="10"/>
      <c r="AE2" s="10"/>
      <c r="AF2" s="10"/>
      <c r="AG2" s="10"/>
      <c r="AH2" s="10"/>
      <c r="AI2" s="10"/>
      <c r="AJ2" s="10"/>
      <c r="AK2" s="10"/>
      <c r="AL2" s="10"/>
      <c r="AM2" s="10"/>
    </row>
    <row r="3" spans="1:39" ht="23.4" x14ac:dyDescent="0.45">
      <c r="A3" s="222">
        <f>X28</f>
        <v>0</v>
      </c>
      <c r="B3" s="32">
        <f>T28</f>
        <v>0</v>
      </c>
      <c r="C3" s="33">
        <f>V28</f>
        <v>0</v>
      </c>
      <c r="D3" s="33">
        <f>W28</f>
        <v>0</v>
      </c>
      <c r="G3" s="26"/>
      <c r="H3" s="26"/>
      <c r="K3" s="34"/>
      <c r="L3" s="34"/>
      <c r="M3" s="34"/>
      <c r="N3" s="34"/>
      <c r="O3" s="34"/>
      <c r="P3" s="34"/>
      <c r="Q3" s="30"/>
      <c r="R3" s="10"/>
      <c r="S3" s="35"/>
      <c r="T3" s="35"/>
      <c r="U3" s="35"/>
      <c r="V3" s="35"/>
      <c r="W3" s="10"/>
      <c r="X3" s="10"/>
      <c r="Y3" s="10"/>
      <c r="Z3" s="10"/>
      <c r="AA3" s="10"/>
      <c r="AB3" s="10"/>
      <c r="AC3" s="10"/>
      <c r="AD3" s="10"/>
      <c r="AE3" s="10"/>
      <c r="AF3" s="10"/>
      <c r="AG3" s="10"/>
      <c r="AH3" s="10"/>
      <c r="AI3" s="10"/>
      <c r="AJ3" s="10"/>
      <c r="AK3" s="10"/>
      <c r="AL3" s="10"/>
      <c r="AM3" s="10"/>
    </row>
    <row r="4" spans="1:39" ht="23.4" x14ac:dyDescent="0.45">
      <c r="B4" s="11"/>
      <c r="C4" s="11"/>
      <c r="D4" s="11"/>
      <c r="E4" s="11"/>
      <c r="F4" s="11"/>
      <c r="G4" s="11"/>
      <c r="H4" s="11"/>
      <c r="I4" s="11"/>
      <c r="K4" s="34"/>
      <c r="L4" s="34"/>
      <c r="M4" s="34"/>
      <c r="N4" s="34"/>
      <c r="O4" s="34"/>
      <c r="P4" s="34"/>
      <c r="Q4" s="36"/>
      <c r="R4" s="11"/>
      <c r="S4" s="37"/>
      <c r="T4" s="37"/>
      <c r="U4" s="37"/>
      <c r="V4" s="37"/>
      <c r="W4" s="11"/>
      <c r="X4" s="11"/>
      <c r="Y4" s="11"/>
      <c r="Z4" s="11"/>
      <c r="AA4" s="11"/>
      <c r="AB4" s="11"/>
      <c r="AC4" s="11"/>
      <c r="AD4" s="11"/>
      <c r="AE4" s="11"/>
      <c r="AF4" s="11"/>
      <c r="AG4" s="11"/>
      <c r="AH4" s="10"/>
      <c r="AI4" s="10"/>
      <c r="AJ4" s="10"/>
      <c r="AK4" s="10"/>
      <c r="AL4" s="10"/>
      <c r="AM4" s="39"/>
    </row>
    <row r="5" spans="1:39" ht="23.4" x14ac:dyDescent="0.45">
      <c r="A5" s="12"/>
      <c r="B5" s="12"/>
      <c r="C5" s="12"/>
      <c r="D5" s="12"/>
      <c r="E5" s="12"/>
      <c r="F5" s="12"/>
      <c r="G5" s="12"/>
      <c r="H5" s="12"/>
      <c r="I5" s="12"/>
      <c r="J5" s="12"/>
      <c r="K5" s="12"/>
      <c r="R5" s="12"/>
      <c r="W5" s="12"/>
      <c r="X5" s="12"/>
      <c r="Y5" s="12"/>
      <c r="Z5" s="12"/>
      <c r="AA5" s="12"/>
      <c r="AB5" s="12"/>
      <c r="AC5" s="12"/>
      <c r="AD5" s="12"/>
      <c r="AE5" s="12"/>
      <c r="AF5" s="12"/>
      <c r="AG5" s="12"/>
      <c r="AH5" s="10"/>
      <c r="AI5" s="10"/>
      <c r="AJ5" s="10"/>
      <c r="AK5" s="10"/>
      <c r="AL5" s="10"/>
      <c r="AM5" s="40"/>
    </row>
    <row r="6" spans="1:39" ht="54.6" customHeight="1" x14ac:dyDescent="0.3">
      <c r="B6" s="118" t="s">
        <v>91</v>
      </c>
      <c r="C6" s="118" t="s">
        <v>64</v>
      </c>
      <c r="D6" s="118" t="s">
        <v>13</v>
      </c>
      <c r="E6" s="41" t="s">
        <v>90</v>
      </c>
      <c r="F6" s="41" t="s">
        <v>92</v>
      </c>
      <c r="G6" s="41" t="s">
        <v>93</v>
      </c>
      <c r="H6" s="41" t="s">
        <v>18</v>
      </c>
      <c r="I6" s="41" t="s">
        <v>175</v>
      </c>
      <c r="J6" s="41" t="s">
        <v>95</v>
      </c>
      <c r="K6" s="41" t="s">
        <v>173</v>
      </c>
      <c r="L6" s="41" t="s">
        <v>174</v>
      </c>
      <c r="M6" s="52" t="s">
        <v>20</v>
      </c>
      <c r="N6" s="52" t="s">
        <v>197</v>
      </c>
      <c r="O6" s="52" t="s">
        <v>21</v>
      </c>
      <c r="P6" s="52" t="s">
        <v>22</v>
      </c>
      <c r="Q6" s="42" t="s">
        <v>176</v>
      </c>
      <c r="R6" s="42" t="s">
        <v>19</v>
      </c>
      <c r="S6" s="42" t="s">
        <v>140</v>
      </c>
      <c r="T6" s="42" t="s">
        <v>200</v>
      </c>
      <c r="U6" s="42" t="s">
        <v>141</v>
      </c>
      <c r="V6" s="42" t="s">
        <v>172</v>
      </c>
      <c r="W6" s="42" t="s">
        <v>190</v>
      </c>
      <c r="X6" s="42" t="s">
        <v>188</v>
      </c>
    </row>
    <row r="7" spans="1:39" ht="24" x14ac:dyDescent="0.3">
      <c r="A7" s="43" t="s">
        <v>14</v>
      </c>
      <c r="B7" s="44" t="str">
        <f>IF('Tune-Up Checklist-Boiler'!B6&lt;&gt;"",'Tune-Up Checklist-Boiler'!B6,"")</f>
        <v>Main Building</v>
      </c>
      <c r="C7" s="44" t="str">
        <f>IF('Tune-Up Checklist-Boiler'!C6&lt;&gt;"",'Tune-Up Checklist-Boiler'!C6,"")</f>
        <v>EX-1</v>
      </c>
      <c r="D7" s="44" t="str">
        <f>IF('Tune-Up Checklist-Boiler'!D6&lt;&gt;"",'Tune-Up Checklist-Boiler'!D6,"")</f>
        <v>Office - Large</v>
      </c>
      <c r="E7" s="139" t="s">
        <v>185</v>
      </c>
      <c r="F7" s="139" t="s">
        <v>186</v>
      </c>
      <c r="G7" s="139">
        <v>2092000</v>
      </c>
      <c r="H7" s="139">
        <v>1</v>
      </c>
      <c r="I7" s="139">
        <v>5</v>
      </c>
      <c r="J7" s="221" t="s">
        <v>199</v>
      </c>
      <c r="K7" s="45">
        <v>0.77</v>
      </c>
      <c r="L7" s="45">
        <v>0.81499999999999995</v>
      </c>
      <c r="M7" s="143" t="s">
        <v>17</v>
      </c>
      <c r="N7" s="143" t="str">
        <f>IF(H7="","",IF(J7="Boiler Age &lt; 1 Year","No",IF(J7="No Prior Tune-up Application","Yes",IF(J7="Tune-up Incentive Paid Within Last 3 Years","No"))))</f>
        <v>Yes</v>
      </c>
      <c r="O7" s="145">
        <v>2000</v>
      </c>
      <c r="P7" s="144"/>
      <c r="Q7" s="119">
        <f t="shared" ref="Q7:Q27" si="0">IF(K7="","",L7-K7)</f>
        <v>4.4999999999999929E-2</v>
      </c>
      <c r="R7" s="46">
        <f>_xlfn.IFNA(VLOOKUP($D7,Lookups!$C$3:$E$26,3,FALSE),"")</f>
        <v>2034</v>
      </c>
      <c r="S7" s="47">
        <f>IF(K7="","",(G7*R7*(((K7+Q7)/K7)-1))/100000)</f>
        <v>2486.7631168831108</v>
      </c>
      <c r="T7" s="47">
        <f>IF(N7="No",0,IF(K7="","",S7*H7))</f>
        <v>2486.7631168831108</v>
      </c>
      <c r="U7" s="48">
        <f>IF(N7="No",0,IF(K7="","",G7/1000))</f>
        <v>2092</v>
      </c>
      <c r="V7" s="48">
        <f>IF(K7="","",IF((U7*H7)&gt;=O7,O7,(U7*H7)))</f>
        <v>2000</v>
      </c>
      <c r="W7" s="48">
        <f>IF(N7="","",IF(N7="No",0,O7))</f>
        <v>2000</v>
      </c>
      <c r="X7" s="139">
        <f>IF(N7="","",IF(N7="Yes",H7,0))</f>
        <v>1</v>
      </c>
    </row>
    <row r="8" spans="1:39" x14ac:dyDescent="0.3">
      <c r="A8" s="123">
        <v>1</v>
      </c>
      <c r="B8" s="124" t="str">
        <f>IF('Tune-Up Checklist-Boiler'!B7&lt;&gt;"",'Tune-Up Checklist-Boiler'!B7,"")</f>
        <v/>
      </c>
      <c r="C8" s="125" t="str">
        <f>IF('Tune-Up Checklist-Boiler'!C7&lt;&gt;"",'Tune-Up Checklist-Boiler'!C7,"")</f>
        <v/>
      </c>
      <c r="D8" s="126" t="str">
        <f>IF('Tune-Up Checklist-Boiler'!D7&lt;&gt;"",'Tune-Up Checklist-Boiler'!D7,"")</f>
        <v/>
      </c>
      <c r="E8" s="114"/>
      <c r="F8" s="114"/>
      <c r="G8" s="114"/>
      <c r="H8" s="114"/>
      <c r="I8" s="114"/>
      <c r="J8" s="220"/>
      <c r="K8" s="142"/>
      <c r="L8" s="142"/>
      <c r="M8" s="115"/>
      <c r="N8" s="143" t="str">
        <f t="shared" ref="N8:N27" si="1">IF(H8="","",IF(J8="Boiler Age &lt; 1 Year","No",IF(J8="No Prior Tune-up Application","Yes",IF(J8="Tune-up Incentive Paid Within Last 3 Years","No"))))</f>
        <v/>
      </c>
      <c r="O8" s="116"/>
      <c r="P8" s="49"/>
      <c r="Q8" s="119" t="str">
        <f t="shared" si="0"/>
        <v/>
      </c>
      <c r="R8" s="120" t="str">
        <f>_xlfn.IFNA(VLOOKUP($D8,Lookups!$C$3:$E$26,3,FALSE),"")</f>
        <v/>
      </c>
      <c r="S8" s="47" t="str">
        <f t="shared" ref="S8:S27" si="2">IF(K8="","",(G8*R8*(((K8+Q8)/K8)-1))/100000)</f>
        <v/>
      </c>
      <c r="T8" s="47" t="str">
        <f t="shared" ref="T8:T27" si="3">IF(N8="No",0,IF(K8="","",S8*H8))</f>
        <v/>
      </c>
      <c r="U8" s="48" t="str">
        <f t="shared" ref="U8:U27" si="4">IF(N8="No",0,IF(K8="","",G8/1000))</f>
        <v/>
      </c>
      <c r="V8" s="121" t="str">
        <f>IF(J8="Not Eligible","",IF(K8="","",IF((U8*H8)&gt;=O8,O8,(U8*H8))))</f>
        <v/>
      </c>
      <c r="W8" s="48" t="str">
        <f>IF(N8="","",IF(N8="No",0,O8))</f>
        <v/>
      </c>
      <c r="X8" s="139" t="str">
        <f>IF(N8="","",IF(N8="Yes",H8,0))</f>
        <v/>
      </c>
    </row>
    <row r="9" spans="1:39" x14ac:dyDescent="0.3">
      <c r="A9" s="123">
        <v>2</v>
      </c>
      <c r="B9" s="124" t="str">
        <f>IF('Tune-Up Checklist-Boiler'!B8&lt;&gt;"",'Tune-Up Checklist-Boiler'!B8,"")</f>
        <v/>
      </c>
      <c r="C9" s="125" t="str">
        <f>IF('Tune-Up Checklist-Boiler'!C8&lt;&gt;"",'Tune-Up Checklist-Boiler'!C8,"")</f>
        <v/>
      </c>
      <c r="D9" s="126" t="str">
        <f>IF('Tune-Up Checklist-Boiler'!D8&lt;&gt;"",'Tune-Up Checklist-Boiler'!D8,"")</f>
        <v/>
      </c>
      <c r="E9" s="114"/>
      <c r="F9" s="114"/>
      <c r="G9" s="114"/>
      <c r="H9" s="114"/>
      <c r="I9" s="114"/>
      <c r="J9" s="220"/>
      <c r="K9" s="142"/>
      <c r="L9" s="142"/>
      <c r="M9" s="115"/>
      <c r="N9" s="143" t="str">
        <f t="shared" si="1"/>
        <v/>
      </c>
      <c r="O9" s="116"/>
      <c r="P9" s="49"/>
      <c r="Q9" s="119" t="str">
        <f t="shared" si="0"/>
        <v/>
      </c>
      <c r="R9" s="120" t="str">
        <f>_xlfn.IFNA(VLOOKUP($D9,Lookups!$C$3:$E$26,3,FALSE),"")</f>
        <v/>
      </c>
      <c r="S9" s="47" t="str">
        <f t="shared" si="2"/>
        <v/>
      </c>
      <c r="T9" s="47" t="str">
        <f t="shared" si="3"/>
        <v/>
      </c>
      <c r="U9" s="48" t="str">
        <f t="shared" si="4"/>
        <v/>
      </c>
      <c r="V9" s="121" t="str">
        <f>IF(J9="Not Eligible","",IF(K9="","",IF((U9*H9)&gt;=O9,O9,(U9*H9))))</f>
        <v/>
      </c>
      <c r="W9" s="48" t="str">
        <f t="shared" ref="W9:W27" si="5">IF(N9="","",IF(N9="No",0,O9))</f>
        <v/>
      </c>
      <c r="X9" s="139" t="str">
        <f t="shared" ref="X9:X27" si="6">IF(N9="","",IF(N9="Yes",H9,0))</f>
        <v/>
      </c>
    </row>
    <row r="10" spans="1:39" x14ac:dyDescent="0.3">
      <c r="A10" s="123">
        <v>3</v>
      </c>
      <c r="B10" s="124" t="str">
        <f>IF('Tune-Up Checklist-Boiler'!B9&lt;&gt;"",'Tune-Up Checklist-Boiler'!B9,"")</f>
        <v/>
      </c>
      <c r="C10" s="125" t="str">
        <f>IF('Tune-Up Checklist-Boiler'!C9&lt;&gt;"",'Tune-Up Checklist-Boiler'!C9,"")</f>
        <v/>
      </c>
      <c r="D10" s="126" t="str">
        <f>IF('Tune-Up Checklist-Boiler'!D9&lt;&gt;"",'Tune-Up Checklist-Boiler'!D9,"")</f>
        <v/>
      </c>
      <c r="E10" s="114"/>
      <c r="F10" s="114"/>
      <c r="G10" s="114"/>
      <c r="H10" s="114"/>
      <c r="I10" s="114"/>
      <c r="J10" s="220"/>
      <c r="K10" s="142"/>
      <c r="L10" s="142"/>
      <c r="M10" s="115"/>
      <c r="N10" s="143" t="str">
        <f t="shared" si="1"/>
        <v/>
      </c>
      <c r="O10" s="116"/>
      <c r="P10" s="49"/>
      <c r="Q10" s="119" t="str">
        <f t="shared" si="0"/>
        <v/>
      </c>
      <c r="R10" s="120" t="str">
        <f>_xlfn.IFNA(VLOOKUP($D10,Lookups!$C$3:$E$26,3,FALSE),"")</f>
        <v/>
      </c>
      <c r="S10" s="47" t="str">
        <f t="shared" si="2"/>
        <v/>
      </c>
      <c r="T10" s="47" t="str">
        <f t="shared" si="3"/>
        <v/>
      </c>
      <c r="U10" s="48" t="str">
        <f t="shared" si="4"/>
        <v/>
      </c>
      <c r="V10" s="121" t="str">
        <f>IF(J10="Not Eligible","",IF(K10="","",IF((U10*H10)&gt;=O10,O10,(U10*H10))))</f>
        <v/>
      </c>
      <c r="W10" s="48" t="str">
        <f t="shared" si="5"/>
        <v/>
      </c>
      <c r="X10" s="139" t="str">
        <f t="shared" si="6"/>
        <v/>
      </c>
    </row>
    <row r="11" spans="1:39" x14ac:dyDescent="0.3">
      <c r="A11" s="123">
        <v>4</v>
      </c>
      <c r="B11" s="124" t="str">
        <f>IF('Tune-Up Checklist-Boiler'!B10&lt;&gt;"",'Tune-Up Checklist-Boiler'!B10,"")</f>
        <v/>
      </c>
      <c r="C11" s="125" t="str">
        <f>IF('Tune-Up Checklist-Boiler'!C10&lt;&gt;"",'Tune-Up Checklist-Boiler'!C10,"")</f>
        <v/>
      </c>
      <c r="D11" s="126" t="str">
        <f>IF('Tune-Up Checklist-Boiler'!D10&lt;&gt;"",'Tune-Up Checklist-Boiler'!D10,"")</f>
        <v/>
      </c>
      <c r="E11" s="114"/>
      <c r="F11" s="114"/>
      <c r="G11" s="114"/>
      <c r="H11" s="114"/>
      <c r="I11" s="114"/>
      <c r="J11" s="220"/>
      <c r="K11" s="142"/>
      <c r="L11" s="142"/>
      <c r="M11" s="115"/>
      <c r="N11" s="143" t="str">
        <f t="shared" si="1"/>
        <v/>
      </c>
      <c r="O11" s="116"/>
      <c r="P11" s="49"/>
      <c r="Q11" s="119" t="str">
        <f t="shared" si="0"/>
        <v/>
      </c>
      <c r="R11" s="120" t="str">
        <f>_xlfn.IFNA(VLOOKUP($D11,Lookups!$C$3:$E$26,3,FALSE),"")</f>
        <v/>
      </c>
      <c r="S11" s="47" t="str">
        <f t="shared" si="2"/>
        <v/>
      </c>
      <c r="T11" s="47" t="str">
        <f t="shared" si="3"/>
        <v/>
      </c>
      <c r="U11" s="48" t="str">
        <f t="shared" si="4"/>
        <v/>
      </c>
      <c r="V11" s="121" t="str">
        <f>IF(J11="Not Eligible","",IF(K11="","",IF((U11*H11)&gt;=O11,O11,(U11*H11))))</f>
        <v/>
      </c>
      <c r="W11" s="48" t="str">
        <f t="shared" si="5"/>
        <v/>
      </c>
      <c r="X11" s="139" t="str">
        <f t="shared" si="6"/>
        <v/>
      </c>
    </row>
    <row r="12" spans="1:39" x14ac:dyDescent="0.3">
      <c r="A12" s="123">
        <v>5</v>
      </c>
      <c r="B12" s="124" t="str">
        <f>IF('Tune-Up Checklist-Boiler'!B11&lt;&gt;"",'Tune-Up Checklist-Boiler'!B11,"")</f>
        <v/>
      </c>
      <c r="C12" s="125" t="str">
        <f>IF('Tune-Up Checklist-Boiler'!C11&lt;&gt;"",'Tune-Up Checklist-Boiler'!C11,"")</f>
        <v/>
      </c>
      <c r="D12" s="126" t="str">
        <f>IF('Tune-Up Checklist-Boiler'!D11&lt;&gt;"",'Tune-Up Checklist-Boiler'!D11,"")</f>
        <v/>
      </c>
      <c r="E12" s="114"/>
      <c r="F12" s="114"/>
      <c r="G12" s="114"/>
      <c r="H12" s="114"/>
      <c r="I12" s="114"/>
      <c r="J12" s="220"/>
      <c r="K12" s="142"/>
      <c r="L12" s="142"/>
      <c r="M12" s="115"/>
      <c r="N12" s="143" t="str">
        <f t="shared" si="1"/>
        <v/>
      </c>
      <c r="O12" s="116"/>
      <c r="P12" s="49"/>
      <c r="Q12" s="119" t="str">
        <f t="shared" si="0"/>
        <v/>
      </c>
      <c r="R12" s="120" t="str">
        <f>_xlfn.IFNA(VLOOKUP($D12,Lookups!$C$3:$E$26,3,FALSE),"")</f>
        <v/>
      </c>
      <c r="S12" s="47" t="str">
        <f t="shared" si="2"/>
        <v/>
      </c>
      <c r="T12" s="47" t="str">
        <f t="shared" si="3"/>
        <v/>
      </c>
      <c r="U12" s="48" t="str">
        <f t="shared" si="4"/>
        <v/>
      </c>
      <c r="V12" s="121" t="str">
        <f>IF(J12="Not Eligible","",IF(K12="","",IF((U12*H12)&gt;=O12,O12,(U12*H12))))</f>
        <v/>
      </c>
      <c r="W12" s="48" t="str">
        <f t="shared" si="5"/>
        <v/>
      </c>
      <c r="X12" s="139" t="str">
        <f t="shared" si="6"/>
        <v/>
      </c>
    </row>
    <row r="13" spans="1:39" x14ac:dyDescent="0.3">
      <c r="A13" s="123">
        <v>6</v>
      </c>
      <c r="B13" s="124" t="str">
        <f>IF('Tune-Up Checklist-Boiler'!B12&lt;&gt;"",'Tune-Up Checklist-Boiler'!B12,"")</f>
        <v/>
      </c>
      <c r="C13" s="125" t="str">
        <f>IF('Tune-Up Checklist-Boiler'!C12&lt;&gt;"",'Tune-Up Checklist-Boiler'!C12,"")</f>
        <v/>
      </c>
      <c r="D13" s="126" t="str">
        <f>IF('Tune-Up Checklist-Boiler'!D12&lt;&gt;"",'Tune-Up Checklist-Boiler'!D12,"")</f>
        <v/>
      </c>
      <c r="E13" s="114"/>
      <c r="F13" s="114"/>
      <c r="G13" s="114"/>
      <c r="H13" s="114"/>
      <c r="I13" s="114"/>
      <c r="J13" s="220"/>
      <c r="K13" s="142"/>
      <c r="L13" s="142"/>
      <c r="M13" s="115"/>
      <c r="N13" s="143" t="str">
        <f t="shared" si="1"/>
        <v/>
      </c>
      <c r="O13" s="116"/>
      <c r="P13" s="49"/>
      <c r="Q13" s="119" t="str">
        <f t="shared" si="0"/>
        <v/>
      </c>
      <c r="R13" s="120" t="str">
        <f>_xlfn.IFNA(VLOOKUP($D13,Lookups!$C$3:$E$26,3,FALSE),"")</f>
        <v/>
      </c>
      <c r="S13" s="47" t="str">
        <f t="shared" si="2"/>
        <v/>
      </c>
      <c r="T13" s="47" t="str">
        <f t="shared" si="3"/>
        <v/>
      </c>
      <c r="U13" s="48" t="str">
        <f t="shared" si="4"/>
        <v/>
      </c>
      <c r="V13" s="121" t="str">
        <f>IF(J13="Not Eligible","",IF(K13="","",IF((U13*H13)&gt;=O13,O13,(U13*H13))))</f>
        <v/>
      </c>
      <c r="W13" s="48" t="str">
        <f t="shared" si="5"/>
        <v/>
      </c>
      <c r="X13" s="139" t="str">
        <f t="shared" si="6"/>
        <v/>
      </c>
    </row>
    <row r="14" spans="1:39" x14ac:dyDescent="0.3">
      <c r="A14" s="123">
        <v>7</v>
      </c>
      <c r="B14" s="124" t="str">
        <f>IF('Tune-Up Checklist-Boiler'!B13&lt;&gt;"",'Tune-Up Checklist-Boiler'!B13,"")</f>
        <v/>
      </c>
      <c r="C14" s="125" t="str">
        <f>IF('Tune-Up Checklist-Boiler'!C13&lt;&gt;"",'Tune-Up Checklist-Boiler'!C13,"")</f>
        <v/>
      </c>
      <c r="D14" s="126" t="str">
        <f>IF('Tune-Up Checklist-Boiler'!D13&lt;&gt;"",'Tune-Up Checklist-Boiler'!D13,"")</f>
        <v/>
      </c>
      <c r="E14" s="114"/>
      <c r="F14" s="114"/>
      <c r="G14" s="114"/>
      <c r="H14" s="114"/>
      <c r="I14" s="114"/>
      <c r="J14" s="220"/>
      <c r="K14" s="142"/>
      <c r="L14" s="142"/>
      <c r="M14" s="115"/>
      <c r="N14" s="143" t="str">
        <f t="shared" si="1"/>
        <v/>
      </c>
      <c r="O14" s="116"/>
      <c r="P14" s="49"/>
      <c r="Q14" s="119" t="str">
        <f t="shared" si="0"/>
        <v/>
      </c>
      <c r="R14" s="120" t="str">
        <f>_xlfn.IFNA(VLOOKUP($D14,Lookups!$C$3:$E$26,3,FALSE),"")</f>
        <v/>
      </c>
      <c r="S14" s="47" t="str">
        <f t="shared" si="2"/>
        <v/>
      </c>
      <c r="T14" s="47" t="str">
        <f t="shared" si="3"/>
        <v/>
      </c>
      <c r="U14" s="48" t="str">
        <f t="shared" si="4"/>
        <v/>
      </c>
      <c r="V14" s="121" t="str">
        <f>IF(J14="Not Eligible","",IF(K14="","",IF((U14*H14)&gt;=O14,O14,(U14*H14))))</f>
        <v/>
      </c>
      <c r="W14" s="48" t="str">
        <f t="shared" si="5"/>
        <v/>
      </c>
      <c r="X14" s="139" t="str">
        <f t="shared" si="6"/>
        <v/>
      </c>
    </row>
    <row r="15" spans="1:39" x14ac:dyDescent="0.3">
      <c r="A15" s="123">
        <v>8</v>
      </c>
      <c r="B15" s="124" t="str">
        <f>IF('Tune-Up Checklist-Boiler'!B14&lt;&gt;"",'Tune-Up Checklist-Boiler'!B14,"")</f>
        <v/>
      </c>
      <c r="C15" s="125" t="str">
        <f>IF('Tune-Up Checklist-Boiler'!C14&lt;&gt;"",'Tune-Up Checklist-Boiler'!C14,"")</f>
        <v/>
      </c>
      <c r="D15" s="126" t="str">
        <f>IF('Tune-Up Checklist-Boiler'!D14&lt;&gt;"",'Tune-Up Checklist-Boiler'!D14,"")</f>
        <v/>
      </c>
      <c r="E15" s="114"/>
      <c r="F15" s="114"/>
      <c r="G15" s="114"/>
      <c r="H15" s="114"/>
      <c r="I15" s="114"/>
      <c r="J15" s="220"/>
      <c r="K15" s="142"/>
      <c r="L15" s="142"/>
      <c r="M15" s="115"/>
      <c r="N15" s="143" t="str">
        <f t="shared" si="1"/>
        <v/>
      </c>
      <c r="O15" s="116"/>
      <c r="P15" s="49"/>
      <c r="Q15" s="119" t="str">
        <f t="shared" si="0"/>
        <v/>
      </c>
      <c r="R15" s="120" t="str">
        <f>_xlfn.IFNA(VLOOKUP($D15,Lookups!$C$3:$E$26,3,FALSE),"")</f>
        <v/>
      </c>
      <c r="S15" s="47" t="str">
        <f t="shared" si="2"/>
        <v/>
      </c>
      <c r="T15" s="47" t="str">
        <f t="shared" si="3"/>
        <v/>
      </c>
      <c r="U15" s="48" t="str">
        <f t="shared" si="4"/>
        <v/>
      </c>
      <c r="V15" s="121" t="str">
        <f>IF(J15="Not Eligible","",IF(K15="","",IF((U15*H15)&gt;=O15,O15,(U15*H15))))</f>
        <v/>
      </c>
      <c r="W15" s="48" t="str">
        <f t="shared" si="5"/>
        <v/>
      </c>
      <c r="X15" s="139" t="str">
        <f t="shared" si="6"/>
        <v/>
      </c>
    </row>
    <row r="16" spans="1:39" x14ac:dyDescent="0.3">
      <c r="A16" s="123">
        <v>9</v>
      </c>
      <c r="B16" s="124" t="str">
        <f>IF('Tune-Up Checklist-Boiler'!B15&lt;&gt;"",'Tune-Up Checklist-Boiler'!B15,"")</f>
        <v/>
      </c>
      <c r="C16" s="125" t="str">
        <f>IF('Tune-Up Checklist-Boiler'!C15&lt;&gt;"",'Tune-Up Checklist-Boiler'!C15,"")</f>
        <v/>
      </c>
      <c r="D16" s="126" t="str">
        <f>IF('Tune-Up Checklist-Boiler'!D15&lt;&gt;"",'Tune-Up Checklist-Boiler'!D15,"")</f>
        <v/>
      </c>
      <c r="E16" s="114"/>
      <c r="F16" s="114"/>
      <c r="G16" s="114"/>
      <c r="H16" s="114"/>
      <c r="I16" s="114"/>
      <c r="J16" s="220"/>
      <c r="K16" s="142"/>
      <c r="L16" s="142"/>
      <c r="M16" s="115"/>
      <c r="N16" s="143" t="str">
        <f t="shared" si="1"/>
        <v/>
      </c>
      <c r="O16" s="116"/>
      <c r="P16" s="49"/>
      <c r="Q16" s="119" t="str">
        <f t="shared" si="0"/>
        <v/>
      </c>
      <c r="R16" s="120" t="str">
        <f>_xlfn.IFNA(VLOOKUP($D16,Lookups!$C$3:$E$26,3,FALSE),"")</f>
        <v/>
      </c>
      <c r="S16" s="47" t="str">
        <f t="shared" si="2"/>
        <v/>
      </c>
      <c r="T16" s="47" t="str">
        <f t="shared" si="3"/>
        <v/>
      </c>
      <c r="U16" s="48" t="str">
        <f t="shared" si="4"/>
        <v/>
      </c>
      <c r="V16" s="121" t="str">
        <f>IF(J16="Not Eligible","",IF(K16="","",IF((U16*H16)&gt;=O16,O16,(U16*H16))))</f>
        <v/>
      </c>
      <c r="W16" s="48" t="str">
        <f t="shared" si="5"/>
        <v/>
      </c>
      <c r="X16" s="139" t="str">
        <f t="shared" si="6"/>
        <v/>
      </c>
    </row>
    <row r="17" spans="1:34" x14ac:dyDescent="0.3">
      <c r="A17" s="123">
        <v>10</v>
      </c>
      <c r="B17" s="124" t="str">
        <f>IF('Tune-Up Checklist-Boiler'!B16&lt;&gt;"",'Tune-Up Checklist-Boiler'!B16,"")</f>
        <v/>
      </c>
      <c r="C17" s="125" t="str">
        <f>IF('Tune-Up Checklist-Boiler'!C16&lt;&gt;"",'Tune-Up Checklist-Boiler'!C16,"")</f>
        <v/>
      </c>
      <c r="D17" s="126" t="str">
        <f>IF('Tune-Up Checklist-Boiler'!D16&lt;&gt;"",'Tune-Up Checklist-Boiler'!D16,"")</f>
        <v/>
      </c>
      <c r="E17" s="114"/>
      <c r="F17" s="114"/>
      <c r="G17" s="114"/>
      <c r="H17" s="114"/>
      <c r="I17" s="114"/>
      <c r="J17" s="220"/>
      <c r="K17" s="142"/>
      <c r="L17" s="142"/>
      <c r="M17" s="115"/>
      <c r="N17" s="143" t="str">
        <f t="shared" si="1"/>
        <v/>
      </c>
      <c r="O17" s="116"/>
      <c r="P17" s="49"/>
      <c r="Q17" s="119" t="str">
        <f t="shared" si="0"/>
        <v/>
      </c>
      <c r="R17" s="120" t="str">
        <f>_xlfn.IFNA(VLOOKUP($D17,Lookups!$C$3:$E$26,3,FALSE),"")</f>
        <v/>
      </c>
      <c r="S17" s="47" t="str">
        <f t="shared" si="2"/>
        <v/>
      </c>
      <c r="T17" s="47" t="str">
        <f t="shared" si="3"/>
        <v/>
      </c>
      <c r="U17" s="48" t="str">
        <f t="shared" si="4"/>
        <v/>
      </c>
      <c r="V17" s="121" t="str">
        <f>IF(J17="Not Eligible","",IF(K17="","",IF((U17*H17)&gt;=O17,O17,(U17*H17))))</f>
        <v/>
      </c>
      <c r="W17" s="48" t="str">
        <f t="shared" si="5"/>
        <v/>
      </c>
      <c r="X17" s="139" t="str">
        <f t="shared" si="6"/>
        <v/>
      </c>
    </row>
    <row r="18" spans="1:34" x14ac:dyDescent="0.3">
      <c r="A18" s="123">
        <v>11</v>
      </c>
      <c r="B18" s="124" t="str">
        <f>IF('Tune-Up Checklist-Boiler'!B17&lt;&gt;"",'Tune-Up Checklist-Boiler'!B17,"")</f>
        <v/>
      </c>
      <c r="C18" s="125" t="str">
        <f>IF('Tune-Up Checklist-Boiler'!C17&lt;&gt;"",'Tune-Up Checklist-Boiler'!C17,"")</f>
        <v/>
      </c>
      <c r="D18" s="126" t="str">
        <f>IF('Tune-Up Checklist-Boiler'!D17&lt;&gt;"",'Tune-Up Checklist-Boiler'!D17,"")</f>
        <v/>
      </c>
      <c r="E18" s="114"/>
      <c r="F18" s="114"/>
      <c r="G18" s="114"/>
      <c r="H18" s="114"/>
      <c r="I18" s="114"/>
      <c r="J18" s="220"/>
      <c r="K18" s="142"/>
      <c r="L18" s="142"/>
      <c r="M18" s="115"/>
      <c r="N18" s="143" t="str">
        <f t="shared" si="1"/>
        <v/>
      </c>
      <c r="O18" s="116"/>
      <c r="P18" s="49"/>
      <c r="Q18" s="119" t="str">
        <f t="shared" si="0"/>
        <v/>
      </c>
      <c r="R18" s="120" t="str">
        <f>_xlfn.IFNA(VLOOKUP($D18,Lookups!$C$3:$E$26,3,FALSE),"")</f>
        <v/>
      </c>
      <c r="S18" s="47" t="str">
        <f t="shared" si="2"/>
        <v/>
      </c>
      <c r="T18" s="47" t="str">
        <f t="shared" si="3"/>
        <v/>
      </c>
      <c r="U18" s="48" t="str">
        <f t="shared" si="4"/>
        <v/>
      </c>
      <c r="V18" s="121" t="str">
        <f>IF(J18="Not Eligible","",IF(K18="","",IF((U18*H18)&gt;=O18,O18,(U18*H18))))</f>
        <v/>
      </c>
      <c r="W18" s="48" t="str">
        <f t="shared" si="5"/>
        <v/>
      </c>
      <c r="X18" s="139" t="str">
        <f t="shared" si="6"/>
        <v/>
      </c>
    </row>
    <row r="19" spans="1:34" x14ac:dyDescent="0.3">
      <c r="A19" s="123">
        <v>12</v>
      </c>
      <c r="B19" s="124" t="str">
        <f>IF('Tune-Up Checklist-Boiler'!B18&lt;&gt;"",'Tune-Up Checklist-Boiler'!B18,"")</f>
        <v/>
      </c>
      <c r="C19" s="125" t="str">
        <f>IF('Tune-Up Checklist-Boiler'!C18&lt;&gt;"",'Tune-Up Checklist-Boiler'!C18,"")</f>
        <v/>
      </c>
      <c r="D19" s="126" t="str">
        <f>IF('Tune-Up Checklist-Boiler'!D18&lt;&gt;"",'Tune-Up Checklist-Boiler'!D18,"")</f>
        <v/>
      </c>
      <c r="E19" s="114"/>
      <c r="F19" s="114"/>
      <c r="G19" s="114"/>
      <c r="H19" s="114"/>
      <c r="I19" s="114"/>
      <c r="J19" s="220"/>
      <c r="K19" s="142"/>
      <c r="L19" s="142"/>
      <c r="M19" s="115"/>
      <c r="N19" s="143" t="str">
        <f t="shared" si="1"/>
        <v/>
      </c>
      <c r="O19" s="116"/>
      <c r="P19" s="49"/>
      <c r="Q19" s="119" t="str">
        <f t="shared" si="0"/>
        <v/>
      </c>
      <c r="R19" s="120" t="str">
        <f>_xlfn.IFNA(VLOOKUP($D19,Lookups!$C$3:$E$26,3,FALSE),"")</f>
        <v/>
      </c>
      <c r="S19" s="47" t="str">
        <f t="shared" si="2"/>
        <v/>
      </c>
      <c r="T19" s="47" t="str">
        <f t="shared" si="3"/>
        <v/>
      </c>
      <c r="U19" s="48" t="str">
        <f t="shared" si="4"/>
        <v/>
      </c>
      <c r="V19" s="121" t="str">
        <f>IF(J19="Not Eligible","",IF(K19="","",IF((U19*H19)&gt;=O19,O19,(U19*H19))))</f>
        <v/>
      </c>
      <c r="W19" s="48" t="str">
        <f t="shared" si="5"/>
        <v/>
      </c>
      <c r="X19" s="139" t="str">
        <f t="shared" si="6"/>
        <v/>
      </c>
    </row>
    <row r="20" spans="1:34" x14ac:dyDescent="0.3">
      <c r="A20" s="123">
        <v>13</v>
      </c>
      <c r="B20" s="124" t="str">
        <f>IF('Tune-Up Checklist-Boiler'!B19&lt;&gt;"",'Tune-Up Checklist-Boiler'!B19,"")</f>
        <v/>
      </c>
      <c r="C20" s="125" t="str">
        <f>IF('Tune-Up Checklist-Boiler'!C19&lt;&gt;"",'Tune-Up Checklist-Boiler'!C19,"")</f>
        <v/>
      </c>
      <c r="D20" s="126" t="str">
        <f>IF('Tune-Up Checklist-Boiler'!D19&lt;&gt;"",'Tune-Up Checklist-Boiler'!D19,"")</f>
        <v/>
      </c>
      <c r="E20" s="114"/>
      <c r="F20" s="114"/>
      <c r="G20" s="114"/>
      <c r="H20" s="114"/>
      <c r="I20" s="114"/>
      <c r="J20" s="220"/>
      <c r="K20" s="142"/>
      <c r="L20" s="142"/>
      <c r="M20" s="115"/>
      <c r="N20" s="143" t="str">
        <f t="shared" si="1"/>
        <v/>
      </c>
      <c r="O20" s="116"/>
      <c r="P20" s="49"/>
      <c r="Q20" s="119" t="str">
        <f t="shared" si="0"/>
        <v/>
      </c>
      <c r="R20" s="120" t="str">
        <f>_xlfn.IFNA(VLOOKUP($D20,Lookups!$C$3:$E$26,3,FALSE),"")</f>
        <v/>
      </c>
      <c r="S20" s="47" t="str">
        <f t="shared" si="2"/>
        <v/>
      </c>
      <c r="T20" s="47" t="str">
        <f t="shared" si="3"/>
        <v/>
      </c>
      <c r="U20" s="48" t="str">
        <f t="shared" si="4"/>
        <v/>
      </c>
      <c r="V20" s="121" t="str">
        <f>IF(J20="Not Eligible","",IF(K20="","",IF((U20*H20)&gt;=O20,O20,(U20*H20))))</f>
        <v/>
      </c>
      <c r="W20" s="48" t="str">
        <f t="shared" si="5"/>
        <v/>
      </c>
      <c r="X20" s="139" t="str">
        <f t="shared" si="6"/>
        <v/>
      </c>
    </row>
    <row r="21" spans="1:34" x14ac:dyDescent="0.3">
      <c r="A21" s="123">
        <v>14</v>
      </c>
      <c r="B21" s="124" t="str">
        <f>IF('Tune-Up Checklist-Boiler'!B20&lt;&gt;"",'Tune-Up Checklist-Boiler'!B20,"")</f>
        <v/>
      </c>
      <c r="C21" s="125" t="str">
        <f>IF('Tune-Up Checklist-Boiler'!C20&lt;&gt;"",'Tune-Up Checklist-Boiler'!C20,"")</f>
        <v/>
      </c>
      <c r="D21" s="126" t="str">
        <f>IF('Tune-Up Checklist-Boiler'!D20&lt;&gt;"",'Tune-Up Checklist-Boiler'!D20,"")</f>
        <v/>
      </c>
      <c r="E21" s="114"/>
      <c r="F21" s="114"/>
      <c r="G21" s="114"/>
      <c r="H21" s="114"/>
      <c r="I21" s="114"/>
      <c r="J21" s="220"/>
      <c r="K21" s="142"/>
      <c r="L21" s="142"/>
      <c r="M21" s="115"/>
      <c r="N21" s="143" t="str">
        <f t="shared" si="1"/>
        <v/>
      </c>
      <c r="O21" s="116"/>
      <c r="P21" s="49"/>
      <c r="Q21" s="119" t="str">
        <f t="shared" si="0"/>
        <v/>
      </c>
      <c r="R21" s="120" t="str">
        <f>_xlfn.IFNA(VLOOKUP($D21,Lookups!$C$3:$E$26,3,FALSE),"")</f>
        <v/>
      </c>
      <c r="S21" s="47" t="str">
        <f t="shared" si="2"/>
        <v/>
      </c>
      <c r="T21" s="47" t="str">
        <f t="shared" si="3"/>
        <v/>
      </c>
      <c r="U21" s="48" t="str">
        <f t="shared" si="4"/>
        <v/>
      </c>
      <c r="V21" s="121" t="str">
        <f>IF(J21="Not Eligible","",IF(K21="","",IF((U21*H21)&gt;=O21,O21,(U21*H21))))</f>
        <v/>
      </c>
      <c r="W21" s="48" t="str">
        <f t="shared" si="5"/>
        <v/>
      </c>
      <c r="X21" s="139" t="str">
        <f t="shared" si="6"/>
        <v/>
      </c>
    </row>
    <row r="22" spans="1:34" x14ac:dyDescent="0.3">
      <c r="A22" s="123">
        <v>15</v>
      </c>
      <c r="B22" s="124" t="str">
        <f>IF('Tune-Up Checklist-Boiler'!B21&lt;&gt;"",'Tune-Up Checklist-Boiler'!B21,"")</f>
        <v/>
      </c>
      <c r="C22" s="125" t="str">
        <f>IF('Tune-Up Checklist-Boiler'!C21&lt;&gt;"",'Tune-Up Checklist-Boiler'!C21,"")</f>
        <v/>
      </c>
      <c r="D22" s="126" t="str">
        <f>IF('Tune-Up Checklist-Boiler'!D21&lt;&gt;"",'Tune-Up Checklist-Boiler'!D21,"")</f>
        <v/>
      </c>
      <c r="E22" s="114"/>
      <c r="F22" s="114"/>
      <c r="G22" s="114"/>
      <c r="H22" s="114"/>
      <c r="I22" s="114"/>
      <c r="J22" s="220"/>
      <c r="K22" s="142"/>
      <c r="L22" s="142"/>
      <c r="M22" s="115"/>
      <c r="N22" s="143" t="str">
        <f t="shared" si="1"/>
        <v/>
      </c>
      <c r="O22" s="116"/>
      <c r="P22" s="49"/>
      <c r="Q22" s="119" t="str">
        <f t="shared" si="0"/>
        <v/>
      </c>
      <c r="R22" s="120" t="str">
        <f>_xlfn.IFNA(VLOOKUP($D22,Lookups!$C$3:$E$26,3,FALSE),"")</f>
        <v/>
      </c>
      <c r="S22" s="47" t="str">
        <f t="shared" si="2"/>
        <v/>
      </c>
      <c r="T22" s="47" t="str">
        <f t="shared" si="3"/>
        <v/>
      </c>
      <c r="U22" s="48" t="str">
        <f t="shared" si="4"/>
        <v/>
      </c>
      <c r="V22" s="121" t="str">
        <f>IF(J22="Not Eligible","",IF(K22="","",IF((U22*H22)&gt;=O22,O22,(U22*H22))))</f>
        <v/>
      </c>
      <c r="W22" s="48" t="str">
        <f t="shared" si="5"/>
        <v/>
      </c>
      <c r="X22" s="139" t="str">
        <f t="shared" si="6"/>
        <v/>
      </c>
    </row>
    <row r="23" spans="1:34" x14ac:dyDescent="0.3">
      <c r="A23" s="123">
        <v>16</v>
      </c>
      <c r="B23" s="124" t="str">
        <f>IF('Tune-Up Checklist-Boiler'!B22&lt;&gt;"",'Tune-Up Checklist-Boiler'!B22,"")</f>
        <v/>
      </c>
      <c r="C23" s="125" t="str">
        <f>IF('Tune-Up Checklist-Boiler'!C22&lt;&gt;"",'Tune-Up Checklist-Boiler'!C22,"")</f>
        <v/>
      </c>
      <c r="D23" s="126" t="str">
        <f>IF('Tune-Up Checklist-Boiler'!D22&lt;&gt;"",'Tune-Up Checklist-Boiler'!D22,"")</f>
        <v/>
      </c>
      <c r="E23" s="114"/>
      <c r="F23" s="114"/>
      <c r="G23" s="114"/>
      <c r="H23" s="114"/>
      <c r="I23" s="114"/>
      <c r="J23" s="220"/>
      <c r="K23" s="142"/>
      <c r="L23" s="142"/>
      <c r="M23" s="115"/>
      <c r="N23" s="143" t="str">
        <f t="shared" si="1"/>
        <v/>
      </c>
      <c r="O23" s="116"/>
      <c r="P23" s="49"/>
      <c r="Q23" s="119" t="str">
        <f t="shared" si="0"/>
        <v/>
      </c>
      <c r="R23" s="120" t="str">
        <f>_xlfn.IFNA(VLOOKUP($D23,Lookups!$C$3:$E$26,3,FALSE),"")</f>
        <v/>
      </c>
      <c r="S23" s="47" t="str">
        <f t="shared" si="2"/>
        <v/>
      </c>
      <c r="T23" s="47" t="str">
        <f t="shared" si="3"/>
        <v/>
      </c>
      <c r="U23" s="48" t="str">
        <f t="shared" si="4"/>
        <v/>
      </c>
      <c r="V23" s="121" t="str">
        <f>IF(J23="Not Eligible","",IF(K23="","",IF((U23*H23)&gt;=O23,O23,(U23*H23))))</f>
        <v/>
      </c>
      <c r="W23" s="48" t="str">
        <f t="shared" si="5"/>
        <v/>
      </c>
      <c r="X23" s="139" t="str">
        <f t="shared" si="6"/>
        <v/>
      </c>
    </row>
    <row r="24" spans="1:34" x14ac:dyDescent="0.3">
      <c r="A24" s="123">
        <v>17</v>
      </c>
      <c r="B24" s="124" t="str">
        <f>IF('Tune-Up Checklist-Boiler'!B23&lt;&gt;"",'Tune-Up Checklist-Boiler'!B23,"")</f>
        <v/>
      </c>
      <c r="C24" s="125" t="str">
        <f>IF('Tune-Up Checklist-Boiler'!C23&lt;&gt;"",'Tune-Up Checklist-Boiler'!C23,"")</f>
        <v/>
      </c>
      <c r="D24" s="126" t="str">
        <f>IF('Tune-Up Checklist-Boiler'!D23&lt;&gt;"",'Tune-Up Checklist-Boiler'!D23,"")</f>
        <v/>
      </c>
      <c r="E24" s="114"/>
      <c r="F24" s="114"/>
      <c r="G24" s="114"/>
      <c r="H24" s="114"/>
      <c r="I24" s="114"/>
      <c r="J24" s="220"/>
      <c r="K24" s="142"/>
      <c r="L24" s="142"/>
      <c r="M24" s="115"/>
      <c r="N24" s="143" t="str">
        <f t="shared" si="1"/>
        <v/>
      </c>
      <c r="O24" s="116"/>
      <c r="P24" s="49"/>
      <c r="Q24" s="119" t="str">
        <f t="shared" si="0"/>
        <v/>
      </c>
      <c r="R24" s="120" t="str">
        <f>_xlfn.IFNA(VLOOKUP($D24,Lookups!$C$3:$E$26,3,FALSE),"")</f>
        <v/>
      </c>
      <c r="S24" s="47" t="str">
        <f t="shared" si="2"/>
        <v/>
      </c>
      <c r="T24" s="47" t="str">
        <f t="shared" si="3"/>
        <v/>
      </c>
      <c r="U24" s="48" t="str">
        <f t="shared" si="4"/>
        <v/>
      </c>
      <c r="V24" s="121" t="str">
        <f>IF(J24="Not Eligible","",IF(K24="","",IF((U24*H24)&gt;=O24,O24,(U24*H24))))</f>
        <v/>
      </c>
      <c r="W24" s="48" t="str">
        <f t="shared" si="5"/>
        <v/>
      </c>
      <c r="X24" s="139" t="str">
        <f t="shared" si="6"/>
        <v/>
      </c>
    </row>
    <row r="25" spans="1:34" x14ac:dyDescent="0.3">
      <c r="A25" s="123">
        <v>18</v>
      </c>
      <c r="B25" s="124" t="str">
        <f>IF('Tune-Up Checklist-Boiler'!B24&lt;&gt;"",'Tune-Up Checklist-Boiler'!B24,"")</f>
        <v/>
      </c>
      <c r="C25" s="125" t="str">
        <f>IF('Tune-Up Checklist-Boiler'!C24&lt;&gt;"",'Tune-Up Checklist-Boiler'!C24,"")</f>
        <v/>
      </c>
      <c r="D25" s="126" t="str">
        <f>IF('Tune-Up Checklist-Boiler'!D24&lt;&gt;"",'Tune-Up Checklist-Boiler'!D24,"")</f>
        <v/>
      </c>
      <c r="E25" s="114"/>
      <c r="F25" s="114"/>
      <c r="G25" s="114"/>
      <c r="H25" s="114"/>
      <c r="I25" s="114"/>
      <c r="J25" s="220"/>
      <c r="K25" s="142"/>
      <c r="L25" s="142"/>
      <c r="M25" s="115"/>
      <c r="N25" s="143" t="str">
        <f t="shared" si="1"/>
        <v/>
      </c>
      <c r="O25" s="116"/>
      <c r="P25" s="49"/>
      <c r="Q25" s="119" t="str">
        <f t="shared" si="0"/>
        <v/>
      </c>
      <c r="R25" s="120" t="str">
        <f>_xlfn.IFNA(VLOOKUP($D25,Lookups!$C$3:$E$26,3,FALSE),"")</f>
        <v/>
      </c>
      <c r="S25" s="47" t="str">
        <f t="shared" si="2"/>
        <v/>
      </c>
      <c r="T25" s="47" t="str">
        <f t="shared" si="3"/>
        <v/>
      </c>
      <c r="U25" s="48" t="str">
        <f t="shared" si="4"/>
        <v/>
      </c>
      <c r="V25" s="121" t="str">
        <f>IF(J25="Not Eligible","",IF(K25="","",IF((U25*H25)&gt;=O25,O25,(U25*H25))))</f>
        <v/>
      </c>
      <c r="W25" s="48" t="str">
        <f t="shared" si="5"/>
        <v/>
      </c>
      <c r="X25" s="139" t="str">
        <f t="shared" si="6"/>
        <v/>
      </c>
    </row>
    <row r="26" spans="1:34" x14ac:dyDescent="0.3">
      <c r="A26" s="123">
        <v>19</v>
      </c>
      <c r="B26" s="124" t="str">
        <f>IF('Tune-Up Checklist-Boiler'!B25&lt;&gt;"",'Tune-Up Checklist-Boiler'!B25,"")</f>
        <v/>
      </c>
      <c r="C26" s="125" t="str">
        <f>IF('Tune-Up Checklist-Boiler'!C25&lt;&gt;"",'Tune-Up Checklist-Boiler'!C25,"")</f>
        <v/>
      </c>
      <c r="D26" s="126" t="str">
        <f>IF('Tune-Up Checklist-Boiler'!D25&lt;&gt;"",'Tune-Up Checklist-Boiler'!D25,"")</f>
        <v/>
      </c>
      <c r="E26" s="114"/>
      <c r="F26" s="114"/>
      <c r="G26" s="114"/>
      <c r="H26" s="114"/>
      <c r="I26" s="114"/>
      <c r="J26" s="220"/>
      <c r="K26" s="142"/>
      <c r="L26" s="142"/>
      <c r="M26" s="115"/>
      <c r="N26" s="143" t="str">
        <f t="shared" si="1"/>
        <v/>
      </c>
      <c r="O26" s="116"/>
      <c r="P26" s="49"/>
      <c r="Q26" s="119" t="str">
        <f t="shared" si="0"/>
        <v/>
      </c>
      <c r="R26" s="120" t="str">
        <f>_xlfn.IFNA(VLOOKUP($D26,Lookups!$C$3:$E$26,3,FALSE),"")</f>
        <v/>
      </c>
      <c r="S26" s="47" t="str">
        <f t="shared" si="2"/>
        <v/>
      </c>
      <c r="T26" s="47" t="str">
        <f t="shared" si="3"/>
        <v/>
      </c>
      <c r="U26" s="48" t="str">
        <f t="shared" si="4"/>
        <v/>
      </c>
      <c r="V26" s="121" t="str">
        <f>IF(J26="Not Eligible","",IF(K26="","",IF((U26*H26)&gt;=O26,O26,(U26*H26))))</f>
        <v/>
      </c>
      <c r="W26" s="48" t="str">
        <f t="shared" si="5"/>
        <v/>
      </c>
      <c r="X26" s="139" t="str">
        <f t="shared" si="6"/>
        <v/>
      </c>
    </row>
    <row r="27" spans="1:34" x14ac:dyDescent="0.3">
      <c r="A27" s="123">
        <v>20</v>
      </c>
      <c r="B27" s="124" t="str">
        <f>IF('Tune-Up Checklist-Boiler'!B26&lt;&gt;"",'Tune-Up Checklist-Boiler'!B26,"")</f>
        <v/>
      </c>
      <c r="C27" s="125" t="str">
        <f>IF('Tune-Up Checklist-Boiler'!C26&lt;&gt;"",'Tune-Up Checklist-Boiler'!C26,"")</f>
        <v/>
      </c>
      <c r="D27" s="126" t="str">
        <f>IF('Tune-Up Checklist-Boiler'!D26&lt;&gt;"",'Tune-Up Checklist-Boiler'!D26,"")</f>
        <v/>
      </c>
      <c r="E27" s="114"/>
      <c r="F27" s="114"/>
      <c r="G27" s="114"/>
      <c r="H27" s="114"/>
      <c r="I27" s="114"/>
      <c r="J27" s="220"/>
      <c r="K27" s="142"/>
      <c r="L27" s="142"/>
      <c r="M27" s="115"/>
      <c r="N27" s="143" t="str">
        <f t="shared" si="1"/>
        <v/>
      </c>
      <c r="O27" s="116"/>
      <c r="P27" s="49"/>
      <c r="Q27" s="119" t="str">
        <f t="shared" si="0"/>
        <v/>
      </c>
      <c r="R27" s="120" t="str">
        <f>_xlfn.IFNA(VLOOKUP($D27,Lookups!$C$3:$E$26,3,FALSE),"")</f>
        <v/>
      </c>
      <c r="S27" s="47" t="str">
        <f t="shared" si="2"/>
        <v/>
      </c>
      <c r="T27" s="47" t="str">
        <f t="shared" si="3"/>
        <v/>
      </c>
      <c r="U27" s="48" t="str">
        <f t="shared" si="4"/>
        <v/>
      </c>
      <c r="V27" s="121" t="str">
        <f>IF(J27="Not Eligible","",IF(K27="","",IF((U27*H27)&gt;=O27,O27,(U27*H27))))</f>
        <v/>
      </c>
      <c r="W27" s="48" t="str">
        <f t="shared" si="5"/>
        <v/>
      </c>
      <c r="X27" s="139" t="str">
        <f t="shared" si="6"/>
        <v/>
      </c>
    </row>
    <row r="28" spans="1:34" x14ac:dyDescent="0.3">
      <c r="A28" s="133" t="s">
        <v>94</v>
      </c>
      <c r="B28" s="134"/>
      <c r="C28" s="134"/>
      <c r="D28" s="134"/>
      <c r="E28" s="134"/>
      <c r="F28" s="134"/>
      <c r="G28" s="134"/>
      <c r="H28" s="134"/>
      <c r="I28" s="134"/>
      <c r="J28" s="134"/>
      <c r="K28" s="134"/>
      <c r="L28" s="134"/>
      <c r="M28" s="134"/>
      <c r="N28" s="134"/>
      <c r="O28" s="128">
        <f>SUM(O8:O27)</f>
        <v>0</v>
      </c>
      <c r="S28" s="137">
        <f>SUM(S8:S27)</f>
        <v>0</v>
      </c>
      <c r="T28" s="137">
        <f>SUM(T8:T27)</f>
        <v>0</v>
      </c>
      <c r="V28" s="138">
        <f>SUM(V8:V27)</f>
        <v>0</v>
      </c>
      <c r="W28" s="140">
        <f>SUM(W8:W27)</f>
        <v>0</v>
      </c>
      <c r="X28" s="141">
        <f>SUM(X8:X27)</f>
        <v>0</v>
      </c>
      <c r="Y28" s="50"/>
      <c r="Z28" s="50"/>
      <c r="AA28" s="50"/>
      <c r="AB28" s="50"/>
      <c r="AG28" s="51"/>
      <c r="AH28" s="51"/>
    </row>
  </sheetData>
  <sheetProtection algorithmName="SHA-512" hashValue="KZ1m+X7OAEWbNclBh2kvZySqdGCj9Uwutz2lEQCEpL01RDlHr2S6MCNfto03E9RiwBUjXT1B77WNf5m3/Q2WqQ==" saltValue="7FwhOKMq8fKmG+G8sTQUqQ==" spinCount="100000" sheet="1" objects="1" scenarios="1"/>
  <mergeCells count="1">
    <mergeCell ref="A1:D1"/>
  </mergeCells>
  <dataValidations count="3">
    <dataValidation type="whole" operator="greaterThanOrEqual" allowBlank="1" showInputMessage="1" showErrorMessage="1" sqref="I8:I27" xr:uid="{00000000-0002-0000-0800-000000000000}">
      <formula1>3</formula1>
    </dataValidation>
    <dataValidation type="whole" allowBlank="1" showInputMessage="1" showErrorMessage="1" errorTitle="Not a Number" error="Please enter a valid cost between $0 and $10,000" sqref="O7:P27" xr:uid="{00000000-0002-0000-0800-000001000000}">
      <formula1>0</formula1>
      <formula2>10000000</formula2>
    </dataValidation>
    <dataValidation type="list" operator="greaterThanOrEqual" allowBlank="1" showInputMessage="1" showErrorMessage="1" sqref="J7:J27" xr:uid="{6A47E8DC-8F86-4D7B-B352-6682CAAB34E0}">
      <formula1>"Boiler Age &lt; 1 Year, No Prior Tune-up Application, Tune-up Incentive Paid Within Last 3 Years"</formula1>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3000000}">
          <x14:formula1>
            <xm:f>Lookups!$A$4:$A$5</xm:f>
          </x14:formula1>
          <xm:sqref>M7:M27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F37021"/>
  </sheetPr>
  <dimension ref="A1:AJ28"/>
  <sheetViews>
    <sheetView showGridLines="0" topLeftCell="E3" zoomScaleNormal="100" workbookViewId="0">
      <selection activeCell="N7" sqref="N7"/>
    </sheetView>
  </sheetViews>
  <sheetFormatPr defaultRowHeight="14.4" outlineLevelCol="1" x14ac:dyDescent="0.3"/>
  <cols>
    <col min="1" max="2" width="17" style="9" customWidth="1"/>
    <col min="3" max="3" width="17.5546875" style="9" customWidth="1"/>
    <col min="4" max="4" width="20.6640625" style="9" bestFit="1" customWidth="1" outlineLevel="1"/>
    <col min="5" max="5" width="17.6640625" style="9" customWidth="1" outlineLevel="1"/>
    <col min="6" max="6" width="16" style="9" customWidth="1" outlineLevel="1"/>
    <col min="7" max="7" width="14.88671875" style="9" customWidth="1" outlineLevel="1"/>
    <col min="8" max="8" width="13.5546875" style="9" customWidth="1" outlineLevel="1"/>
    <col min="9" max="9" width="12" style="9" customWidth="1"/>
    <col min="10" max="10" width="13.44140625" style="9" customWidth="1"/>
    <col min="11" max="12" width="19.6640625" style="9" customWidth="1"/>
    <col min="13" max="14" width="13.109375" style="9" customWidth="1"/>
    <col min="15" max="15" width="12.33203125" style="9" customWidth="1"/>
    <col min="16" max="16" width="36.109375" style="9" customWidth="1"/>
    <col min="17" max="17" width="16.109375" style="9" customWidth="1"/>
    <col min="18" max="18" width="12.5546875" style="9" customWidth="1"/>
    <col min="19" max="22" width="12.5546875" style="9" customWidth="1" outlineLevel="1"/>
    <col min="23" max="23" width="11.6640625" style="9" customWidth="1" outlineLevel="1"/>
    <col min="24" max="24" width="6.88671875" style="9" customWidth="1" outlineLevel="1"/>
    <col min="25" max="29" width="8.88671875" style="9" customWidth="1" outlineLevel="1"/>
    <col min="30" max="30" width="8" style="9" customWidth="1" outlineLevel="1"/>
    <col min="31" max="32" width="8.88671875" style="9" customWidth="1" outlineLevel="1"/>
    <col min="33" max="16384" width="8.88671875" style="9"/>
  </cols>
  <sheetData>
    <row r="1" spans="1:36" ht="23.4" x14ac:dyDescent="0.45">
      <c r="A1" s="186" t="s">
        <v>201</v>
      </c>
      <c r="B1" s="186"/>
      <c r="C1" s="186"/>
      <c r="D1" s="186"/>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row>
    <row r="2" spans="1:36" ht="28.8" x14ac:dyDescent="0.45">
      <c r="A2" s="13" t="s">
        <v>187</v>
      </c>
      <c r="B2" s="13" t="s">
        <v>146</v>
      </c>
      <c r="C2" s="13" t="s">
        <v>144</v>
      </c>
      <c r="D2" s="13" t="s">
        <v>189</v>
      </c>
      <c r="G2" s="10"/>
      <c r="H2" s="10"/>
      <c r="K2" s="30"/>
      <c r="L2" s="30"/>
      <c r="M2" s="30"/>
      <c r="N2" s="30"/>
      <c r="O2" s="30"/>
      <c r="P2" s="30"/>
      <c r="Q2" s="31"/>
      <c r="R2" s="10"/>
      <c r="S2" s="10"/>
      <c r="T2" s="10"/>
      <c r="U2" s="10"/>
      <c r="V2" s="10"/>
      <c r="W2" s="10"/>
      <c r="X2" s="10"/>
      <c r="Y2" s="10"/>
      <c r="Z2" s="10"/>
      <c r="AA2" s="10"/>
      <c r="AB2" s="10"/>
      <c r="AC2" s="10"/>
      <c r="AD2" s="10"/>
      <c r="AE2" s="10"/>
      <c r="AF2" s="10"/>
      <c r="AG2" s="10"/>
      <c r="AH2" s="10"/>
      <c r="AI2" s="10"/>
      <c r="AJ2" s="10"/>
    </row>
    <row r="3" spans="1:36" ht="23.4" x14ac:dyDescent="0.45">
      <c r="A3" s="222">
        <f>X28</f>
        <v>0</v>
      </c>
      <c r="B3" s="32">
        <f>T28</f>
        <v>0</v>
      </c>
      <c r="C3" s="33">
        <f>V28</f>
        <v>0</v>
      </c>
      <c r="D3" s="33">
        <f>W28</f>
        <v>0</v>
      </c>
      <c r="G3" s="26"/>
      <c r="H3" s="26"/>
      <c r="K3" s="34"/>
      <c r="L3" s="34"/>
      <c r="M3" s="34"/>
      <c r="N3" s="34"/>
      <c r="O3" s="34"/>
      <c r="P3" s="34"/>
      <c r="Q3" s="30"/>
      <c r="R3" s="10"/>
      <c r="S3" s="10"/>
      <c r="T3" s="10"/>
      <c r="U3" s="10"/>
      <c r="V3" s="10"/>
      <c r="W3" s="10"/>
      <c r="X3" s="10"/>
      <c r="Y3" s="10"/>
      <c r="Z3" s="10"/>
      <c r="AA3" s="10"/>
      <c r="AB3" s="10"/>
      <c r="AC3" s="10"/>
      <c r="AD3" s="10"/>
      <c r="AE3" s="10"/>
      <c r="AF3" s="10"/>
      <c r="AG3" s="10"/>
      <c r="AH3" s="10"/>
      <c r="AI3" s="10"/>
      <c r="AJ3" s="10"/>
    </row>
    <row r="4" spans="1:36" ht="23.4" x14ac:dyDescent="0.45">
      <c r="A4" s="11"/>
      <c r="B4" s="11"/>
      <c r="C4" s="11"/>
      <c r="D4" s="11"/>
      <c r="E4" s="11"/>
      <c r="F4" s="11"/>
      <c r="G4" s="11"/>
      <c r="H4" s="11"/>
      <c r="I4" s="11"/>
      <c r="K4" s="34"/>
      <c r="L4" s="34"/>
      <c r="M4" s="34"/>
      <c r="N4" s="34"/>
      <c r="O4" s="34"/>
      <c r="P4" s="34"/>
      <c r="Q4" s="36"/>
      <c r="R4" s="11"/>
      <c r="S4" s="38"/>
      <c r="T4" s="38"/>
      <c r="U4" s="37"/>
      <c r="V4" s="11"/>
      <c r="W4" s="11"/>
      <c r="X4" s="11"/>
      <c r="Y4" s="11"/>
      <c r="Z4" s="11"/>
      <c r="AA4" s="11"/>
      <c r="AB4" s="11"/>
      <c r="AC4" s="11"/>
      <c r="AD4" s="11"/>
      <c r="AE4" s="10"/>
      <c r="AF4" s="10"/>
      <c r="AG4" s="10"/>
      <c r="AH4" s="10"/>
      <c r="AI4" s="10"/>
      <c r="AJ4" s="39"/>
    </row>
    <row r="5" spans="1:36" ht="23.4" x14ac:dyDescent="0.45">
      <c r="A5" s="12"/>
      <c r="B5" s="12"/>
      <c r="C5" s="12"/>
      <c r="D5" s="12"/>
      <c r="E5" s="12"/>
      <c r="F5" s="12"/>
      <c r="G5" s="12"/>
      <c r="H5" s="12"/>
      <c r="I5" s="12"/>
      <c r="J5" s="12"/>
      <c r="K5" s="12"/>
      <c r="R5" s="12"/>
      <c r="V5" s="12"/>
      <c r="W5" s="12"/>
      <c r="X5" s="12"/>
      <c r="Y5" s="12"/>
      <c r="Z5" s="12"/>
      <c r="AA5" s="12"/>
      <c r="AB5" s="12"/>
      <c r="AC5" s="12"/>
      <c r="AD5" s="12"/>
      <c r="AE5" s="10"/>
      <c r="AF5" s="10"/>
      <c r="AG5" s="10"/>
      <c r="AH5" s="10"/>
      <c r="AI5" s="10"/>
      <c r="AJ5" s="40"/>
    </row>
    <row r="6" spans="1:36" ht="60" x14ac:dyDescent="0.3">
      <c r="A6" s="53" t="s">
        <v>12</v>
      </c>
      <c r="B6" s="41" t="s">
        <v>114</v>
      </c>
      <c r="C6" s="41" t="s">
        <v>111</v>
      </c>
      <c r="D6" s="41" t="s">
        <v>13</v>
      </c>
      <c r="E6" s="41" t="s">
        <v>115</v>
      </c>
      <c r="F6" s="41" t="s">
        <v>116</v>
      </c>
      <c r="G6" s="41" t="s">
        <v>117</v>
      </c>
      <c r="H6" s="41" t="s">
        <v>18</v>
      </c>
      <c r="I6" s="41" t="s">
        <v>175</v>
      </c>
      <c r="J6" s="41" t="s">
        <v>95</v>
      </c>
      <c r="K6" s="41" t="s">
        <v>173</v>
      </c>
      <c r="L6" s="41" t="s">
        <v>174</v>
      </c>
      <c r="M6" s="52" t="s">
        <v>20</v>
      </c>
      <c r="N6" s="52" t="s">
        <v>197</v>
      </c>
      <c r="O6" s="52" t="s">
        <v>21</v>
      </c>
      <c r="P6" s="52" t="s">
        <v>22</v>
      </c>
      <c r="Q6" s="42" t="s">
        <v>176</v>
      </c>
      <c r="R6" s="42" t="s">
        <v>19</v>
      </c>
      <c r="S6" s="42" t="s">
        <v>140</v>
      </c>
      <c r="T6" s="42" t="s">
        <v>200</v>
      </c>
      <c r="U6" s="42" t="s">
        <v>141</v>
      </c>
      <c r="V6" s="42" t="s">
        <v>198</v>
      </c>
      <c r="W6" s="42" t="s">
        <v>190</v>
      </c>
      <c r="X6" s="42" t="s">
        <v>188</v>
      </c>
    </row>
    <row r="7" spans="1:36" ht="24" x14ac:dyDescent="0.3">
      <c r="A7" s="43" t="s">
        <v>14</v>
      </c>
      <c r="B7" s="44" t="str">
        <f>IF('Tune-Up Checklist-Furnace'!B7&lt;&gt;"",'Tune-Up Checklist-Furnace'!B7,"")</f>
        <v>Main Building</v>
      </c>
      <c r="C7" s="44" t="str">
        <f>'Tune-Up Checklist-Furnace'!C7</f>
        <v>EX-1</v>
      </c>
      <c r="D7" s="44" t="str">
        <f>IF('Tune-Up Checklist-Furnace'!D7&lt;&gt;"",'Tune-Up Checklist-Furnace'!D7,"")</f>
        <v>Retail – Small</v>
      </c>
      <c r="E7" s="139" t="s">
        <v>178</v>
      </c>
      <c r="F7" s="139" t="s">
        <v>177</v>
      </c>
      <c r="G7" s="139">
        <v>300000</v>
      </c>
      <c r="H7" s="139">
        <v>1</v>
      </c>
      <c r="I7" s="139">
        <v>5</v>
      </c>
      <c r="J7" s="221" t="s">
        <v>202</v>
      </c>
      <c r="K7" s="45">
        <v>0.81499999999999995</v>
      </c>
      <c r="L7" s="45">
        <v>0.83</v>
      </c>
      <c r="M7" s="143" t="s">
        <v>17</v>
      </c>
      <c r="N7" s="143" t="str">
        <f>IF(H7="","",IF(J7="Furnace Age &lt; 1 Year","No",IF(J7="No Prior Tune-up Application","Yes",IF(J7="Tune-up Incentive Paid Within Last 3 Years","No"))))</f>
        <v>No</v>
      </c>
      <c r="O7" s="48">
        <v>300</v>
      </c>
      <c r="P7" s="144"/>
      <c r="Q7" s="45">
        <f>IF(K7="","",L7-K7)</f>
        <v>1.5000000000000013E-2</v>
      </c>
      <c r="R7" s="46">
        <f>_xlfn.IFNA(VLOOKUP($D7,Lookups!$C$3:$E$26,3,FALSE),"")</f>
        <v>545</v>
      </c>
      <c r="S7" s="47">
        <f>IF(K7="","",(G7*R7*(((K7+Q7)/K7)-1))/100000)</f>
        <v>30.092024539877489</v>
      </c>
      <c r="T7" s="47">
        <f>IF(N7="No",0,IF(K7="","",S7*H7))</f>
        <v>0</v>
      </c>
      <c r="U7" s="48">
        <f>IF(N7="No",0,IF(K7="","",150))</f>
        <v>0</v>
      </c>
      <c r="V7" s="48">
        <f>IF(K7="","",IF((U7*H7)&gt;=O7,O7,(U7*H7)))</f>
        <v>0</v>
      </c>
      <c r="W7" s="48">
        <f>IF(M7="No",0,O7)</f>
        <v>300</v>
      </c>
      <c r="X7" s="139">
        <f>IF(N7="","",IF(N7="Yes",H7,0))</f>
        <v>0</v>
      </c>
    </row>
    <row r="8" spans="1:36" x14ac:dyDescent="0.3">
      <c r="A8" s="123">
        <v>1</v>
      </c>
      <c r="B8" s="124" t="str">
        <f>IF('Tune-Up Checklist-Furnace'!B8&lt;&gt;"",'Tune-Up Checklist-Furnace'!B8,"")</f>
        <v/>
      </c>
      <c r="C8" s="125" t="str">
        <f>IF('Tune-Up Checklist-Furnace'!C8&lt;&gt;"",'Tune-Up Checklist-Furnace'!C8,"")</f>
        <v/>
      </c>
      <c r="D8" s="126" t="str">
        <f>IF('Tune-Up Checklist-Furnace'!D8&lt;&gt;"",'Tune-Up Checklist-Furnace'!D8,"")</f>
        <v/>
      </c>
      <c r="E8" s="114"/>
      <c r="F8" s="114"/>
      <c r="G8" s="114"/>
      <c r="H8" s="114"/>
      <c r="I8" s="114"/>
      <c r="J8" s="223"/>
      <c r="K8" s="142"/>
      <c r="L8" s="142"/>
      <c r="M8" s="115"/>
      <c r="N8" s="143" t="str">
        <f t="shared" ref="N8:N27" si="0">IF(H8="","",IF(J8="Furnace Age &lt; 1 Year","No",IF(J8="No Prior Tune-up Application","Yes",IF(J8="Tune-up Incentive Paid Within Last 3 Years","No"))))</f>
        <v/>
      </c>
      <c r="O8" s="116"/>
      <c r="P8" s="49"/>
      <c r="Q8" s="119" t="str">
        <f>IF(K8="","",L8-K8)</f>
        <v/>
      </c>
      <c r="R8" s="120" t="str">
        <f>_xlfn.IFNA(VLOOKUP($D8,Lookups!$C$3:$E$26,3,FALSE),"")</f>
        <v/>
      </c>
      <c r="S8" s="47" t="str">
        <f t="shared" ref="S8:S27" si="1">IF(K8="","",(G8*R8*(((K8+Q8)/K8)-1))/100000)</f>
        <v/>
      </c>
      <c r="T8" s="47" t="str">
        <f t="shared" ref="T8:T27" si="2">IF(N8="No",0,IF(K8="","",S8*H8))</f>
        <v/>
      </c>
      <c r="U8" s="48" t="str">
        <f t="shared" ref="U8:U27" si="3">IF(N8="No",0,IF(K8="","",150))</f>
        <v/>
      </c>
      <c r="V8" s="121" t="str">
        <f>IF(J8="Not Eligible","",IF(K8="","",IF((U8*H8)&gt;=O8,O8,(U8*H8))))</f>
        <v/>
      </c>
      <c r="W8" s="121" t="str">
        <f t="shared" ref="W8:W27" si="4">IF(M8="","",IF(M8="No",0,O8))</f>
        <v/>
      </c>
      <c r="X8" s="139" t="str">
        <f t="shared" ref="X8:X27" si="5">IF(N8="","",IF(N8="Yes",H8,0))</f>
        <v/>
      </c>
    </row>
    <row r="9" spans="1:36" x14ac:dyDescent="0.3">
      <c r="A9" s="123">
        <v>2</v>
      </c>
      <c r="B9" s="124" t="str">
        <f>IF('Tune-Up Checklist-Furnace'!B9&lt;&gt;"",'Tune-Up Checklist-Furnace'!B9,"")</f>
        <v/>
      </c>
      <c r="C9" s="125" t="str">
        <f>IF('Tune-Up Checklist-Furnace'!C9&lt;&gt;"",'Tune-Up Checklist-Furnace'!C9,"")</f>
        <v/>
      </c>
      <c r="D9" s="126" t="str">
        <f>IF('Tune-Up Checklist-Furnace'!D9&lt;&gt;"",'Tune-Up Checklist-Furnace'!D9,"")</f>
        <v/>
      </c>
      <c r="E9" s="114"/>
      <c r="F9" s="114"/>
      <c r="G9" s="114"/>
      <c r="H9" s="114"/>
      <c r="I9" s="114"/>
      <c r="J9" s="223"/>
      <c r="K9" s="142"/>
      <c r="L9" s="142"/>
      <c r="M9" s="115"/>
      <c r="N9" s="143" t="str">
        <f t="shared" si="0"/>
        <v/>
      </c>
      <c r="O9" s="116"/>
      <c r="P9" s="49"/>
      <c r="Q9" s="119" t="str">
        <f t="shared" ref="Q9:Q27" si="6">IF(K9="","",L9-K9)</f>
        <v/>
      </c>
      <c r="R9" s="120" t="str">
        <f>_xlfn.IFNA(VLOOKUP($D9,Lookups!$C$3:$E$26,3,FALSE),"")</f>
        <v/>
      </c>
      <c r="S9" s="47" t="str">
        <f t="shared" si="1"/>
        <v/>
      </c>
      <c r="T9" s="47" t="str">
        <f t="shared" si="2"/>
        <v/>
      </c>
      <c r="U9" s="48" t="str">
        <f t="shared" si="3"/>
        <v/>
      </c>
      <c r="V9" s="121" t="str">
        <f t="shared" ref="V9:V27" si="7">IF(K9="","",IF((U9*H9)&gt;=O9,O9,(U9*H9)))</f>
        <v/>
      </c>
      <c r="W9" s="121" t="str">
        <f t="shared" si="4"/>
        <v/>
      </c>
      <c r="X9" s="139" t="str">
        <f t="shared" si="5"/>
        <v/>
      </c>
    </row>
    <row r="10" spans="1:36" x14ac:dyDescent="0.3">
      <c r="A10" s="123">
        <v>3</v>
      </c>
      <c r="B10" s="124" t="str">
        <f>IF('Tune-Up Checklist-Furnace'!B10&lt;&gt;"",'Tune-Up Checklist-Furnace'!B10,"")</f>
        <v/>
      </c>
      <c r="C10" s="125" t="str">
        <f>IF('Tune-Up Checklist-Furnace'!C10&lt;&gt;"",'Tune-Up Checklist-Furnace'!C10,"")</f>
        <v/>
      </c>
      <c r="D10" s="126" t="str">
        <f>IF('Tune-Up Checklist-Furnace'!D10&lt;&gt;"",'Tune-Up Checklist-Furnace'!D10,"")</f>
        <v/>
      </c>
      <c r="E10" s="114"/>
      <c r="F10" s="114"/>
      <c r="G10" s="114"/>
      <c r="H10" s="114"/>
      <c r="I10" s="114"/>
      <c r="J10" s="223"/>
      <c r="K10" s="142"/>
      <c r="L10" s="142"/>
      <c r="M10" s="115"/>
      <c r="N10" s="143" t="str">
        <f t="shared" si="0"/>
        <v/>
      </c>
      <c r="O10" s="116"/>
      <c r="P10" s="49"/>
      <c r="Q10" s="119" t="str">
        <f t="shared" si="6"/>
        <v/>
      </c>
      <c r="R10" s="120" t="str">
        <f>_xlfn.IFNA(VLOOKUP($D10,Lookups!$C$3:$E$26,3,FALSE),"")</f>
        <v/>
      </c>
      <c r="S10" s="47" t="str">
        <f t="shared" si="1"/>
        <v/>
      </c>
      <c r="T10" s="47" t="str">
        <f t="shared" si="2"/>
        <v/>
      </c>
      <c r="U10" s="48" t="str">
        <f t="shared" si="3"/>
        <v/>
      </c>
      <c r="V10" s="121" t="str">
        <f t="shared" si="7"/>
        <v/>
      </c>
      <c r="W10" s="121" t="str">
        <f t="shared" si="4"/>
        <v/>
      </c>
      <c r="X10" s="139" t="str">
        <f t="shared" si="5"/>
        <v/>
      </c>
    </row>
    <row r="11" spans="1:36" x14ac:dyDescent="0.3">
      <c r="A11" s="123">
        <v>4</v>
      </c>
      <c r="B11" s="124" t="str">
        <f>IF('Tune-Up Checklist-Furnace'!B11&lt;&gt;"",'Tune-Up Checklist-Furnace'!B11,"")</f>
        <v/>
      </c>
      <c r="C11" s="125" t="str">
        <f>IF('Tune-Up Checklist-Furnace'!C11&lt;&gt;"",'Tune-Up Checklist-Furnace'!C11,"")</f>
        <v/>
      </c>
      <c r="D11" s="126" t="str">
        <f>IF('Tune-Up Checklist-Furnace'!D11&lt;&gt;"",'Tune-Up Checklist-Furnace'!D11,"")</f>
        <v/>
      </c>
      <c r="E11" s="114"/>
      <c r="F11" s="114"/>
      <c r="G11" s="114"/>
      <c r="H11" s="114"/>
      <c r="I11" s="114"/>
      <c r="J11" s="223"/>
      <c r="K11" s="142"/>
      <c r="L11" s="142"/>
      <c r="M11" s="115"/>
      <c r="N11" s="143" t="str">
        <f t="shared" si="0"/>
        <v/>
      </c>
      <c r="O11" s="116"/>
      <c r="P11" s="49"/>
      <c r="Q11" s="119" t="str">
        <f t="shared" si="6"/>
        <v/>
      </c>
      <c r="R11" s="120" t="str">
        <f>_xlfn.IFNA(VLOOKUP($D11,Lookups!$C$3:$E$26,3,FALSE),"")</f>
        <v/>
      </c>
      <c r="S11" s="47" t="str">
        <f t="shared" si="1"/>
        <v/>
      </c>
      <c r="T11" s="47" t="str">
        <f t="shared" si="2"/>
        <v/>
      </c>
      <c r="U11" s="48" t="str">
        <f t="shared" si="3"/>
        <v/>
      </c>
      <c r="V11" s="121" t="str">
        <f t="shared" si="7"/>
        <v/>
      </c>
      <c r="W11" s="121" t="str">
        <f t="shared" si="4"/>
        <v/>
      </c>
      <c r="X11" s="139" t="str">
        <f t="shared" si="5"/>
        <v/>
      </c>
    </row>
    <row r="12" spans="1:36" x14ac:dyDescent="0.3">
      <c r="A12" s="123">
        <v>5</v>
      </c>
      <c r="B12" s="124" t="str">
        <f>IF('Tune-Up Checklist-Furnace'!B12&lt;&gt;"",'Tune-Up Checklist-Furnace'!B12,"")</f>
        <v/>
      </c>
      <c r="C12" s="125" t="str">
        <f>IF('Tune-Up Checklist-Furnace'!C12&lt;&gt;"",'Tune-Up Checklist-Furnace'!C12,"")</f>
        <v/>
      </c>
      <c r="D12" s="126" t="str">
        <f>IF('Tune-Up Checklist-Furnace'!D12&lt;&gt;"",'Tune-Up Checklist-Furnace'!D12,"")</f>
        <v/>
      </c>
      <c r="E12" s="114"/>
      <c r="F12" s="114"/>
      <c r="G12" s="114"/>
      <c r="H12" s="114"/>
      <c r="I12" s="114"/>
      <c r="J12" s="223"/>
      <c r="K12" s="142"/>
      <c r="L12" s="142"/>
      <c r="M12" s="115"/>
      <c r="N12" s="143" t="str">
        <f t="shared" si="0"/>
        <v/>
      </c>
      <c r="O12" s="116"/>
      <c r="P12" s="49"/>
      <c r="Q12" s="119" t="str">
        <f t="shared" si="6"/>
        <v/>
      </c>
      <c r="R12" s="120" t="str">
        <f>_xlfn.IFNA(VLOOKUP($D12,Lookups!$C$3:$E$26,3,FALSE),"")</f>
        <v/>
      </c>
      <c r="S12" s="47" t="str">
        <f t="shared" si="1"/>
        <v/>
      </c>
      <c r="T12" s="47" t="str">
        <f t="shared" si="2"/>
        <v/>
      </c>
      <c r="U12" s="48" t="str">
        <f t="shared" si="3"/>
        <v/>
      </c>
      <c r="V12" s="121" t="str">
        <f t="shared" si="7"/>
        <v/>
      </c>
      <c r="W12" s="121" t="str">
        <f t="shared" si="4"/>
        <v/>
      </c>
      <c r="X12" s="139" t="str">
        <f t="shared" si="5"/>
        <v/>
      </c>
    </row>
    <row r="13" spans="1:36" x14ac:dyDescent="0.3">
      <c r="A13" s="123">
        <v>6</v>
      </c>
      <c r="B13" s="124" t="str">
        <f>IF('Tune-Up Checklist-Furnace'!B13&lt;&gt;"",'Tune-Up Checklist-Furnace'!B13,"")</f>
        <v/>
      </c>
      <c r="C13" s="125" t="str">
        <f>IF('Tune-Up Checklist-Furnace'!C13&lt;&gt;"",'Tune-Up Checklist-Furnace'!C13,"")</f>
        <v/>
      </c>
      <c r="D13" s="126" t="str">
        <f>IF('Tune-Up Checklist-Furnace'!D13&lt;&gt;"",'Tune-Up Checklist-Furnace'!D13,"")</f>
        <v/>
      </c>
      <c r="E13" s="114"/>
      <c r="F13" s="114"/>
      <c r="G13" s="114"/>
      <c r="H13" s="114"/>
      <c r="I13" s="114"/>
      <c r="J13" s="223"/>
      <c r="K13" s="142"/>
      <c r="L13" s="142"/>
      <c r="M13" s="115"/>
      <c r="N13" s="143" t="str">
        <f t="shared" si="0"/>
        <v/>
      </c>
      <c r="O13" s="116"/>
      <c r="P13" s="49"/>
      <c r="Q13" s="119" t="str">
        <f t="shared" si="6"/>
        <v/>
      </c>
      <c r="R13" s="120" t="str">
        <f>_xlfn.IFNA(VLOOKUP($D13,Lookups!$C$3:$E$26,3,FALSE),"")</f>
        <v/>
      </c>
      <c r="S13" s="47" t="str">
        <f t="shared" si="1"/>
        <v/>
      </c>
      <c r="T13" s="47" t="str">
        <f t="shared" si="2"/>
        <v/>
      </c>
      <c r="U13" s="48" t="str">
        <f t="shared" si="3"/>
        <v/>
      </c>
      <c r="V13" s="121" t="str">
        <f t="shared" si="7"/>
        <v/>
      </c>
      <c r="W13" s="121" t="str">
        <f t="shared" si="4"/>
        <v/>
      </c>
      <c r="X13" s="139" t="str">
        <f t="shared" si="5"/>
        <v/>
      </c>
    </row>
    <row r="14" spans="1:36" x14ac:dyDescent="0.3">
      <c r="A14" s="123">
        <v>7</v>
      </c>
      <c r="B14" s="124" t="str">
        <f>IF('Tune-Up Checklist-Furnace'!B14&lt;&gt;"",'Tune-Up Checklist-Furnace'!B14,"")</f>
        <v/>
      </c>
      <c r="C14" s="125" t="str">
        <f>IF('Tune-Up Checklist-Furnace'!C14&lt;&gt;"",'Tune-Up Checklist-Furnace'!C14,"")</f>
        <v/>
      </c>
      <c r="D14" s="126" t="str">
        <f>IF('Tune-Up Checklist-Furnace'!D14&lt;&gt;"",'Tune-Up Checklist-Furnace'!D14,"")</f>
        <v/>
      </c>
      <c r="E14" s="114"/>
      <c r="F14" s="114"/>
      <c r="G14" s="114"/>
      <c r="H14" s="114"/>
      <c r="I14" s="114"/>
      <c r="J14" s="223"/>
      <c r="K14" s="142"/>
      <c r="L14" s="142"/>
      <c r="M14" s="115"/>
      <c r="N14" s="143" t="str">
        <f t="shared" si="0"/>
        <v/>
      </c>
      <c r="O14" s="116"/>
      <c r="P14" s="49"/>
      <c r="Q14" s="119" t="str">
        <f t="shared" si="6"/>
        <v/>
      </c>
      <c r="R14" s="120" t="str">
        <f>_xlfn.IFNA(VLOOKUP($D14,Lookups!$C$3:$E$26,3,FALSE),"")</f>
        <v/>
      </c>
      <c r="S14" s="47" t="str">
        <f t="shared" si="1"/>
        <v/>
      </c>
      <c r="T14" s="47" t="str">
        <f t="shared" si="2"/>
        <v/>
      </c>
      <c r="U14" s="48" t="str">
        <f t="shared" si="3"/>
        <v/>
      </c>
      <c r="V14" s="121" t="str">
        <f t="shared" si="7"/>
        <v/>
      </c>
      <c r="W14" s="121" t="str">
        <f t="shared" si="4"/>
        <v/>
      </c>
      <c r="X14" s="139" t="str">
        <f t="shared" si="5"/>
        <v/>
      </c>
    </row>
    <row r="15" spans="1:36" x14ac:dyDescent="0.3">
      <c r="A15" s="123">
        <v>8</v>
      </c>
      <c r="B15" s="124" t="str">
        <f>IF('Tune-Up Checklist-Furnace'!B15&lt;&gt;"",'Tune-Up Checklist-Furnace'!B15,"")</f>
        <v/>
      </c>
      <c r="C15" s="125" t="str">
        <f>IF('Tune-Up Checklist-Furnace'!C15&lt;&gt;"",'Tune-Up Checklist-Furnace'!C15,"")</f>
        <v/>
      </c>
      <c r="D15" s="126" t="str">
        <f>IF('Tune-Up Checklist-Furnace'!D15&lt;&gt;"",'Tune-Up Checklist-Furnace'!D15,"")</f>
        <v/>
      </c>
      <c r="E15" s="114"/>
      <c r="F15" s="114"/>
      <c r="G15" s="114"/>
      <c r="H15" s="114"/>
      <c r="I15" s="114"/>
      <c r="J15" s="223"/>
      <c r="K15" s="142"/>
      <c r="L15" s="142"/>
      <c r="M15" s="115"/>
      <c r="N15" s="143" t="str">
        <f t="shared" si="0"/>
        <v/>
      </c>
      <c r="O15" s="116"/>
      <c r="P15" s="49"/>
      <c r="Q15" s="119" t="str">
        <f t="shared" si="6"/>
        <v/>
      </c>
      <c r="R15" s="120" t="str">
        <f>_xlfn.IFNA(VLOOKUP($D15,Lookups!$C$3:$E$26,3,FALSE),"")</f>
        <v/>
      </c>
      <c r="S15" s="47" t="str">
        <f t="shared" si="1"/>
        <v/>
      </c>
      <c r="T15" s="47" t="str">
        <f t="shared" si="2"/>
        <v/>
      </c>
      <c r="U15" s="48" t="str">
        <f t="shared" si="3"/>
        <v/>
      </c>
      <c r="V15" s="121" t="str">
        <f t="shared" si="7"/>
        <v/>
      </c>
      <c r="W15" s="121" t="str">
        <f t="shared" si="4"/>
        <v/>
      </c>
      <c r="X15" s="139" t="str">
        <f t="shared" si="5"/>
        <v/>
      </c>
    </row>
    <row r="16" spans="1:36" x14ac:dyDescent="0.3">
      <c r="A16" s="123">
        <v>9</v>
      </c>
      <c r="B16" s="124" t="str">
        <f>IF('Tune-Up Checklist-Furnace'!B16&lt;&gt;"",'Tune-Up Checklist-Furnace'!B16,"")</f>
        <v/>
      </c>
      <c r="C16" s="125" t="str">
        <f>IF('Tune-Up Checklist-Furnace'!C16&lt;&gt;"",'Tune-Up Checklist-Furnace'!C16,"")</f>
        <v/>
      </c>
      <c r="D16" s="126" t="str">
        <f>IF('Tune-Up Checklist-Furnace'!D16&lt;&gt;"",'Tune-Up Checklist-Furnace'!D16,"")</f>
        <v/>
      </c>
      <c r="E16" s="114"/>
      <c r="F16" s="114"/>
      <c r="G16" s="114"/>
      <c r="H16" s="114"/>
      <c r="I16" s="114"/>
      <c r="J16" s="223"/>
      <c r="K16" s="142"/>
      <c r="L16" s="142"/>
      <c r="M16" s="115"/>
      <c r="N16" s="143" t="str">
        <f t="shared" si="0"/>
        <v/>
      </c>
      <c r="O16" s="116"/>
      <c r="P16" s="49"/>
      <c r="Q16" s="119" t="str">
        <f t="shared" si="6"/>
        <v/>
      </c>
      <c r="R16" s="120" t="str">
        <f>_xlfn.IFNA(VLOOKUP($D16,Lookups!$C$3:$E$26,3,FALSE),"")</f>
        <v/>
      </c>
      <c r="S16" s="47" t="str">
        <f t="shared" si="1"/>
        <v/>
      </c>
      <c r="T16" s="47" t="str">
        <f t="shared" si="2"/>
        <v/>
      </c>
      <c r="U16" s="48" t="str">
        <f t="shared" si="3"/>
        <v/>
      </c>
      <c r="V16" s="121" t="str">
        <f t="shared" si="7"/>
        <v/>
      </c>
      <c r="W16" s="121" t="str">
        <f t="shared" si="4"/>
        <v/>
      </c>
      <c r="X16" s="139" t="str">
        <f t="shared" si="5"/>
        <v/>
      </c>
    </row>
    <row r="17" spans="1:31" x14ac:dyDescent="0.3">
      <c r="A17" s="123">
        <v>10</v>
      </c>
      <c r="B17" s="124" t="str">
        <f>IF('Tune-Up Checklist-Furnace'!B17&lt;&gt;"",'Tune-Up Checklist-Furnace'!B17,"")</f>
        <v/>
      </c>
      <c r="C17" s="125" t="str">
        <f>IF('Tune-Up Checklist-Furnace'!C17&lt;&gt;"",'Tune-Up Checklist-Furnace'!C17,"")</f>
        <v/>
      </c>
      <c r="D17" s="126" t="str">
        <f>IF('Tune-Up Checklist-Furnace'!D17&lt;&gt;"",'Tune-Up Checklist-Furnace'!D17,"")</f>
        <v/>
      </c>
      <c r="E17" s="114"/>
      <c r="F17" s="114"/>
      <c r="G17" s="114"/>
      <c r="H17" s="114"/>
      <c r="I17" s="114"/>
      <c r="J17" s="223"/>
      <c r="K17" s="142"/>
      <c r="L17" s="142"/>
      <c r="M17" s="115"/>
      <c r="N17" s="143" t="str">
        <f t="shared" si="0"/>
        <v/>
      </c>
      <c r="O17" s="116"/>
      <c r="P17" s="49"/>
      <c r="Q17" s="119" t="str">
        <f t="shared" si="6"/>
        <v/>
      </c>
      <c r="R17" s="120" t="str">
        <f>_xlfn.IFNA(VLOOKUP($D17,Lookups!$C$3:$E$26,3,FALSE),"")</f>
        <v/>
      </c>
      <c r="S17" s="47" t="str">
        <f t="shared" si="1"/>
        <v/>
      </c>
      <c r="T17" s="47" t="str">
        <f t="shared" si="2"/>
        <v/>
      </c>
      <c r="U17" s="48" t="str">
        <f t="shared" si="3"/>
        <v/>
      </c>
      <c r="V17" s="121" t="str">
        <f t="shared" si="7"/>
        <v/>
      </c>
      <c r="W17" s="121" t="str">
        <f t="shared" si="4"/>
        <v/>
      </c>
      <c r="X17" s="139" t="str">
        <f t="shared" si="5"/>
        <v/>
      </c>
    </row>
    <row r="18" spans="1:31" x14ac:dyDescent="0.3">
      <c r="A18" s="123">
        <v>11</v>
      </c>
      <c r="B18" s="124" t="str">
        <f>IF('Tune-Up Checklist-Furnace'!B18&lt;&gt;"",'Tune-Up Checklist-Furnace'!B18,"")</f>
        <v/>
      </c>
      <c r="C18" s="125" t="str">
        <f>IF('Tune-Up Checklist-Furnace'!C18&lt;&gt;"",'Tune-Up Checklist-Furnace'!C18,"")</f>
        <v/>
      </c>
      <c r="D18" s="126" t="str">
        <f>IF('Tune-Up Checklist-Furnace'!D18&lt;&gt;"",'Tune-Up Checklist-Furnace'!D18,"")</f>
        <v/>
      </c>
      <c r="E18" s="114"/>
      <c r="F18" s="114"/>
      <c r="G18" s="114"/>
      <c r="H18" s="114"/>
      <c r="I18" s="114"/>
      <c r="J18" s="223"/>
      <c r="K18" s="142"/>
      <c r="L18" s="142"/>
      <c r="M18" s="115"/>
      <c r="N18" s="143" t="str">
        <f t="shared" si="0"/>
        <v/>
      </c>
      <c r="O18" s="116"/>
      <c r="P18" s="49"/>
      <c r="Q18" s="119" t="str">
        <f t="shared" si="6"/>
        <v/>
      </c>
      <c r="R18" s="120" t="str">
        <f>_xlfn.IFNA(VLOOKUP($D18,Lookups!$C$3:$E$26,3,FALSE),"")</f>
        <v/>
      </c>
      <c r="S18" s="47" t="str">
        <f t="shared" si="1"/>
        <v/>
      </c>
      <c r="T18" s="47" t="str">
        <f t="shared" si="2"/>
        <v/>
      </c>
      <c r="U18" s="48" t="str">
        <f t="shared" si="3"/>
        <v/>
      </c>
      <c r="V18" s="121" t="str">
        <f t="shared" si="7"/>
        <v/>
      </c>
      <c r="W18" s="121" t="str">
        <f t="shared" si="4"/>
        <v/>
      </c>
      <c r="X18" s="139" t="str">
        <f t="shared" si="5"/>
        <v/>
      </c>
    </row>
    <row r="19" spans="1:31" x14ac:dyDescent="0.3">
      <c r="A19" s="123">
        <v>12</v>
      </c>
      <c r="B19" s="124" t="str">
        <f>IF('Tune-Up Checklist-Furnace'!B19&lt;&gt;"",'Tune-Up Checklist-Furnace'!B19,"")</f>
        <v/>
      </c>
      <c r="C19" s="125" t="str">
        <f>IF('Tune-Up Checklist-Furnace'!C19&lt;&gt;"",'Tune-Up Checklist-Furnace'!C19,"")</f>
        <v/>
      </c>
      <c r="D19" s="126" t="str">
        <f>IF('Tune-Up Checklist-Furnace'!D19&lt;&gt;"",'Tune-Up Checklist-Furnace'!D19,"")</f>
        <v/>
      </c>
      <c r="E19" s="114"/>
      <c r="F19" s="114"/>
      <c r="G19" s="114"/>
      <c r="H19" s="114"/>
      <c r="I19" s="114"/>
      <c r="J19" s="223"/>
      <c r="K19" s="142"/>
      <c r="L19" s="142"/>
      <c r="M19" s="115"/>
      <c r="N19" s="143" t="str">
        <f t="shared" si="0"/>
        <v/>
      </c>
      <c r="O19" s="116"/>
      <c r="P19" s="49"/>
      <c r="Q19" s="119" t="str">
        <f t="shared" si="6"/>
        <v/>
      </c>
      <c r="R19" s="120" t="str">
        <f>_xlfn.IFNA(VLOOKUP($D19,Lookups!$C$3:$E$26,3,FALSE),"")</f>
        <v/>
      </c>
      <c r="S19" s="47" t="str">
        <f t="shared" si="1"/>
        <v/>
      </c>
      <c r="T19" s="47" t="str">
        <f t="shared" si="2"/>
        <v/>
      </c>
      <c r="U19" s="48" t="str">
        <f t="shared" si="3"/>
        <v/>
      </c>
      <c r="V19" s="121" t="str">
        <f t="shared" si="7"/>
        <v/>
      </c>
      <c r="W19" s="121" t="str">
        <f t="shared" si="4"/>
        <v/>
      </c>
      <c r="X19" s="139" t="str">
        <f t="shared" si="5"/>
        <v/>
      </c>
    </row>
    <row r="20" spans="1:31" x14ac:dyDescent="0.3">
      <c r="A20" s="123">
        <v>13</v>
      </c>
      <c r="B20" s="124" t="str">
        <f>IF('Tune-Up Checklist-Furnace'!B20&lt;&gt;"",'Tune-Up Checklist-Furnace'!B20,"")</f>
        <v/>
      </c>
      <c r="C20" s="125" t="str">
        <f>IF('Tune-Up Checklist-Furnace'!C20&lt;&gt;"",'Tune-Up Checklist-Furnace'!C20,"")</f>
        <v/>
      </c>
      <c r="D20" s="126" t="str">
        <f>IF('Tune-Up Checklist-Furnace'!D20&lt;&gt;"",'Tune-Up Checklist-Furnace'!D20,"")</f>
        <v/>
      </c>
      <c r="E20" s="114"/>
      <c r="F20" s="114"/>
      <c r="G20" s="114"/>
      <c r="H20" s="114"/>
      <c r="I20" s="114"/>
      <c r="J20" s="223"/>
      <c r="K20" s="142"/>
      <c r="L20" s="142"/>
      <c r="M20" s="115"/>
      <c r="N20" s="143" t="str">
        <f t="shared" si="0"/>
        <v/>
      </c>
      <c r="O20" s="116"/>
      <c r="P20" s="49"/>
      <c r="Q20" s="119" t="str">
        <f t="shared" si="6"/>
        <v/>
      </c>
      <c r="R20" s="120" t="str">
        <f>_xlfn.IFNA(VLOOKUP($D20,Lookups!$C$3:$E$26,3,FALSE),"")</f>
        <v/>
      </c>
      <c r="S20" s="47" t="str">
        <f t="shared" si="1"/>
        <v/>
      </c>
      <c r="T20" s="47" t="str">
        <f t="shared" si="2"/>
        <v/>
      </c>
      <c r="U20" s="48" t="str">
        <f t="shared" si="3"/>
        <v/>
      </c>
      <c r="V20" s="121" t="str">
        <f t="shared" si="7"/>
        <v/>
      </c>
      <c r="W20" s="121" t="str">
        <f t="shared" si="4"/>
        <v/>
      </c>
      <c r="X20" s="139" t="str">
        <f t="shared" si="5"/>
        <v/>
      </c>
    </row>
    <row r="21" spans="1:31" x14ac:dyDescent="0.3">
      <c r="A21" s="123">
        <v>14</v>
      </c>
      <c r="B21" s="124" t="str">
        <f>IF('Tune-Up Checklist-Furnace'!B21&lt;&gt;"",'Tune-Up Checklist-Furnace'!B21,"")</f>
        <v/>
      </c>
      <c r="C21" s="125" t="str">
        <f>IF('Tune-Up Checklist-Furnace'!C21&lt;&gt;"",'Tune-Up Checklist-Furnace'!C21,"")</f>
        <v/>
      </c>
      <c r="D21" s="126" t="str">
        <f>IF('Tune-Up Checklist-Furnace'!D21&lt;&gt;"",'Tune-Up Checklist-Furnace'!D21,"")</f>
        <v/>
      </c>
      <c r="E21" s="114"/>
      <c r="F21" s="114"/>
      <c r="G21" s="114"/>
      <c r="H21" s="114"/>
      <c r="I21" s="114"/>
      <c r="J21" s="223"/>
      <c r="K21" s="142"/>
      <c r="L21" s="142"/>
      <c r="M21" s="115"/>
      <c r="N21" s="143" t="str">
        <f t="shared" si="0"/>
        <v/>
      </c>
      <c r="O21" s="116"/>
      <c r="P21" s="49"/>
      <c r="Q21" s="119" t="str">
        <f t="shared" si="6"/>
        <v/>
      </c>
      <c r="R21" s="120" t="str">
        <f>_xlfn.IFNA(VLOOKUP($D21,Lookups!$C$3:$E$26,3,FALSE),"")</f>
        <v/>
      </c>
      <c r="S21" s="47" t="str">
        <f t="shared" si="1"/>
        <v/>
      </c>
      <c r="T21" s="47" t="str">
        <f t="shared" si="2"/>
        <v/>
      </c>
      <c r="U21" s="48" t="str">
        <f t="shared" si="3"/>
        <v/>
      </c>
      <c r="V21" s="121" t="str">
        <f t="shared" si="7"/>
        <v/>
      </c>
      <c r="W21" s="121" t="str">
        <f t="shared" si="4"/>
        <v/>
      </c>
      <c r="X21" s="139" t="str">
        <f t="shared" si="5"/>
        <v/>
      </c>
    </row>
    <row r="22" spans="1:31" x14ac:dyDescent="0.3">
      <c r="A22" s="123">
        <v>15</v>
      </c>
      <c r="B22" s="124" t="str">
        <f>IF('Tune-Up Checklist-Furnace'!B22&lt;&gt;"",'Tune-Up Checklist-Furnace'!B22,"")</f>
        <v/>
      </c>
      <c r="C22" s="125" t="str">
        <f>IF('Tune-Up Checklist-Furnace'!C22&lt;&gt;"",'Tune-Up Checklist-Furnace'!C22,"")</f>
        <v/>
      </c>
      <c r="D22" s="126" t="str">
        <f>IF('Tune-Up Checklist-Furnace'!D22&lt;&gt;"",'Tune-Up Checklist-Furnace'!D22,"")</f>
        <v/>
      </c>
      <c r="E22" s="114"/>
      <c r="F22" s="114"/>
      <c r="G22" s="114"/>
      <c r="H22" s="114"/>
      <c r="I22" s="114"/>
      <c r="J22" s="223"/>
      <c r="K22" s="142"/>
      <c r="L22" s="142"/>
      <c r="M22" s="115"/>
      <c r="N22" s="143" t="str">
        <f t="shared" si="0"/>
        <v/>
      </c>
      <c r="O22" s="116"/>
      <c r="P22" s="49"/>
      <c r="Q22" s="119" t="str">
        <f t="shared" si="6"/>
        <v/>
      </c>
      <c r="R22" s="120" t="str">
        <f>_xlfn.IFNA(VLOOKUP($D22,Lookups!$C$3:$E$26,3,FALSE),"")</f>
        <v/>
      </c>
      <c r="S22" s="47" t="str">
        <f t="shared" si="1"/>
        <v/>
      </c>
      <c r="T22" s="47" t="str">
        <f t="shared" si="2"/>
        <v/>
      </c>
      <c r="U22" s="48" t="str">
        <f t="shared" si="3"/>
        <v/>
      </c>
      <c r="V22" s="121" t="str">
        <f t="shared" si="7"/>
        <v/>
      </c>
      <c r="W22" s="121" t="str">
        <f t="shared" si="4"/>
        <v/>
      </c>
      <c r="X22" s="139" t="str">
        <f t="shared" si="5"/>
        <v/>
      </c>
    </row>
    <row r="23" spans="1:31" x14ac:dyDescent="0.3">
      <c r="A23" s="123">
        <v>16</v>
      </c>
      <c r="B23" s="124" t="str">
        <f>IF('Tune-Up Checklist-Furnace'!B23&lt;&gt;"",'Tune-Up Checklist-Furnace'!B23,"")</f>
        <v/>
      </c>
      <c r="C23" s="125" t="str">
        <f>IF('Tune-Up Checklist-Furnace'!C23&lt;&gt;"",'Tune-Up Checklist-Furnace'!C23,"")</f>
        <v/>
      </c>
      <c r="D23" s="126" t="str">
        <f>IF('Tune-Up Checklist-Furnace'!D23&lt;&gt;"",'Tune-Up Checklist-Furnace'!D23,"")</f>
        <v/>
      </c>
      <c r="E23" s="114"/>
      <c r="F23" s="114"/>
      <c r="G23" s="114"/>
      <c r="H23" s="114"/>
      <c r="I23" s="114"/>
      <c r="J23" s="223"/>
      <c r="K23" s="142"/>
      <c r="L23" s="142"/>
      <c r="M23" s="115"/>
      <c r="N23" s="143" t="str">
        <f t="shared" si="0"/>
        <v/>
      </c>
      <c r="O23" s="116"/>
      <c r="P23" s="49"/>
      <c r="Q23" s="119" t="str">
        <f t="shared" si="6"/>
        <v/>
      </c>
      <c r="R23" s="120" t="str">
        <f>_xlfn.IFNA(VLOOKUP($D23,Lookups!$C$3:$E$26,3,FALSE),"")</f>
        <v/>
      </c>
      <c r="S23" s="47" t="str">
        <f t="shared" si="1"/>
        <v/>
      </c>
      <c r="T23" s="47" t="str">
        <f t="shared" si="2"/>
        <v/>
      </c>
      <c r="U23" s="48" t="str">
        <f t="shared" si="3"/>
        <v/>
      </c>
      <c r="V23" s="121" t="str">
        <f t="shared" si="7"/>
        <v/>
      </c>
      <c r="W23" s="121" t="str">
        <f t="shared" si="4"/>
        <v/>
      </c>
      <c r="X23" s="139" t="str">
        <f t="shared" si="5"/>
        <v/>
      </c>
    </row>
    <row r="24" spans="1:31" x14ac:dyDescent="0.3">
      <c r="A24" s="123">
        <v>17</v>
      </c>
      <c r="B24" s="124" t="str">
        <f>IF('Tune-Up Checklist-Furnace'!B24&lt;&gt;"",'Tune-Up Checklist-Furnace'!B24,"")</f>
        <v/>
      </c>
      <c r="C24" s="125" t="str">
        <f>IF('Tune-Up Checklist-Furnace'!C24&lt;&gt;"",'Tune-Up Checklist-Furnace'!C24,"")</f>
        <v/>
      </c>
      <c r="D24" s="126" t="str">
        <f>IF('Tune-Up Checklist-Furnace'!D24&lt;&gt;"",'Tune-Up Checklist-Furnace'!D24,"")</f>
        <v/>
      </c>
      <c r="E24" s="114"/>
      <c r="F24" s="114"/>
      <c r="G24" s="114"/>
      <c r="H24" s="114"/>
      <c r="I24" s="114"/>
      <c r="J24" s="223"/>
      <c r="K24" s="142"/>
      <c r="L24" s="142"/>
      <c r="M24" s="115"/>
      <c r="N24" s="143" t="str">
        <f t="shared" si="0"/>
        <v/>
      </c>
      <c r="O24" s="116"/>
      <c r="P24" s="49"/>
      <c r="Q24" s="119" t="str">
        <f t="shared" si="6"/>
        <v/>
      </c>
      <c r="R24" s="120" t="str">
        <f>_xlfn.IFNA(VLOOKUP($D24,Lookups!$C$3:$E$26,3,FALSE),"")</f>
        <v/>
      </c>
      <c r="S24" s="47" t="str">
        <f t="shared" si="1"/>
        <v/>
      </c>
      <c r="T24" s="47" t="str">
        <f t="shared" si="2"/>
        <v/>
      </c>
      <c r="U24" s="48" t="str">
        <f t="shared" si="3"/>
        <v/>
      </c>
      <c r="V24" s="121" t="str">
        <f t="shared" si="7"/>
        <v/>
      </c>
      <c r="W24" s="121" t="str">
        <f t="shared" si="4"/>
        <v/>
      </c>
      <c r="X24" s="139" t="str">
        <f t="shared" si="5"/>
        <v/>
      </c>
    </row>
    <row r="25" spans="1:31" x14ac:dyDescent="0.3">
      <c r="A25" s="123">
        <v>18</v>
      </c>
      <c r="B25" s="124" t="str">
        <f>IF('Tune-Up Checklist-Furnace'!B25&lt;&gt;"",'Tune-Up Checklist-Furnace'!B25,"")</f>
        <v/>
      </c>
      <c r="C25" s="125" t="str">
        <f>IF('Tune-Up Checklist-Furnace'!C25&lt;&gt;"",'Tune-Up Checklist-Furnace'!C25,"")</f>
        <v/>
      </c>
      <c r="D25" s="126" t="str">
        <f>IF('Tune-Up Checklist-Furnace'!D25&lt;&gt;"",'Tune-Up Checklist-Furnace'!D25,"")</f>
        <v/>
      </c>
      <c r="E25" s="114"/>
      <c r="F25" s="114"/>
      <c r="G25" s="114"/>
      <c r="H25" s="114"/>
      <c r="I25" s="114"/>
      <c r="J25" s="223"/>
      <c r="K25" s="142"/>
      <c r="L25" s="142"/>
      <c r="M25" s="115"/>
      <c r="N25" s="143" t="str">
        <f t="shared" si="0"/>
        <v/>
      </c>
      <c r="O25" s="116"/>
      <c r="P25" s="49"/>
      <c r="Q25" s="119" t="str">
        <f t="shared" si="6"/>
        <v/>
      </c>
      <c r="R25" s="120" t="str">
        <f>_xlfn.IFNA(VLOOKUP($D25,Lookups!$C$3:$E$26,3,FALSE),"")</f>
        <v/>
      </c>
      <c r="S25" s="47" t="str">
        <f t="shared" si="1"/>
        <v/>
      </c>
      <c r="T25" s="47" t="str">
        <f t="shared" si="2"/>
        <v/>
      </c>
      <c r="U25" s="48" t="str">
        <f t="shared" si="3"/>
        <v/>
      </c>
      <c r="V25" s="121" t="str">
        <f t="shared" si="7"/>
        <v/>
      </c>
      <c r="W25" s="121" t="str">
        <f t="shared" si="4"/>
        <v/>
      </c>
      <c r="X25" s="139" t="str">
        <f t="shared" si="5"/>
        <v/>
      </c>
    </row>
    <row r="26" spans="1:31" x14ac:dyDescent="0.3">
      <c r="A26" s="123">
        <v>19</v>
      </c>
      <c r="B26" s="124" t="str">
        <f>IF('Tune-Up Checklist-Furnace'!B26&lt;&gt;"",'Tune-Up Checklist-Furnace'!B26,"")</f>
        <v/>
      </c>
      <c r="C26" s="125" t="str">
        <f>IF('Tune-Up Checklist-Furnace'!C26&lt;&gt;"",'Tune-Up Checklist-Furnace'!C26,"")</f>
        <v/>
      </c>
      <c r="D26" s="126" t="str">
        <f>IF('Tune-Up Checklist-Furnace'!D26&lt;&gt;"",'Tune-Up Checklist-Furnace'!D26,"")</f>
        <v/>
      </c>
      <c r="E26" s="114"/>
      <c r="F26" s="114"/>
      <c r="G26" s="114"/>
      <c r="H26" s="114"/>
      <c r="I26" s="114"/>
      <c r="J26" s="223"/>
      <c r="K26" s="142"/>
      <c r="L26" s="142"/>
      <c r="M26" s="115"/>
      <c r="N26" s="143" t="str">
        <f t="shared" si="0"/>
        <v/>
      </c>
      <c r="O26" s="116"/>
      <c r="P26" s="49"/>
      <c r="Q26" s="119" t="str">
        <f t="shared" si="6"/>
        <v/>
      </c>
      <c r="R26" s="120" t="str">
        <f>_xlfn.IFNA(VLOOKUP($D26,Lookups!$C$3:$E$26,3,FALSE),"")</f>
        <v/>
      </c>
      <c r="S26" s="47" t="str">
        <f t="shared" si="1"/>
        <v/>
      </c>
      <c r="T26" s="47" t="str">
        <f t="shared" si="2"/>
        <v/>
      </c>
      <c r="U26" s="48" t="str">
        <f t="shared" si="3"/>
        <v/>
      </c>
      <c r="V26" s="121" t="str">
        <f t="shared" si="7"/>
        <v/>
      </c>
      <c r="W26" s="121" t="str">
        <f t="shared" si="4"/>
        <v/>
      </c>
      <c r="X26" s="139" t="str">
        <f t="shared" si="5"/>
        <v/>
      </c>
    </row>
    <row r="27" spans="1:31" x14ac:dyDescent="0.3">
      <c r="A27" s="123">
        <v>20</v>
      </c>
      <c r="B27" s="124" t="str">
        <f>IF('Tune-Up Checklist-Furnace'!B27&lt;&gt;"",'Tune-Up Checklist-Furnace'!B27,"")</f>
        <v/>
      </c>
      <c r="C27" s="125" t="str">
        <f>IF('Tune-Up Checklist-Furnace'!C27&lt;&gt;"",'Tune-Up Checklist-Furnace'!C27,"")</f>
        <v/>
      </c>
      <c r="D27" s="126" t="str">
        <f>IF('Tune-Up Checklist-Furnace'!D27&lt;&gt;"",'Tune-Up Checklist-Furnace'!D27,"")</f>
        <v/>
      </c>
      <c r="E27" s="114"/>
      <c r="F27" s="114"/>
      <c r="G27" s="114"/>
      <c r="H27" s="114"/>
      <c r="I27" s="114"/>
      <c r="J27" s="223"/>
      <c r="K27" s="142"/>
      <c r="L27" s="142"/>
      <c r="M27" s="117"/>
      <c r="N27" s="143" t="str">
        <f t="shared" si="0"/>
        <v/>
      </c>
      <c r="O27" s="116"/>
      <c r="P27" s="49"/>
      <c r="Q27" s="119" t="str">
        <f t="shared" si="6"/>
        <v/>
      </c>
      <c r="R27" s="127" t="str">
        <f>_xlfn.IFNA(VLOOKUP($D27,Lookups!$C$3:$E$26,3,FALSE),"")</f>
        <v/>
      </c>
      <c r="S27" s="47" t="str">
        <f t="shared" si="1"/>
        <v/>
      </c>
      <c r="T27" s="47" t="str">
        <f t="shared" si="2"/>
        <v/>
      </c>
      <c r="U27" s="48" t="str">
        <f t="shared" si="3"/>
        <v/>
      </c>
      <c r="V27" s="121" t="str">
        <f t="shared" si="7"/>
        <v/>
      </c>
      <c r="W27" s="121" t="str">
        <f t="shared" si="4"/>
        <v/>
      </c>
      <c r="X27" s="139" t="str">
        <f t="shared" si="5"/>
        <v/>
      </c>
    </row>
    <row r="28" spans="1:31" x14ac:dyDescent="0.3">
      <c r="A28" s="135" t="s">
        <v>94</v>
      </c>
      <c r="B28" s="136"/>
      <c r="C28" s="136"/>
      <c r="D28" s="136"/>
      <c r="E28" s="136"/>
      <c r="F28" s="136"/>
      <c r="G28" s="136"/>
      <c r="H28" s="136"/>
      <c r="I28" s="136"/>
      <c r="J28" s="136"/>
      <c r="K28" s="136"/>
      <c r="L28" s="136"/>
      <c r="M28" s="136"/>
      <c r="N28" s="136"/>
      <c r="O28" s="128">
        <f>SUM(O8:O27)</f>
        <v>0</v>
      </c>
      <c r="S28" s="122">
        <f>SUM(S8:S27)</f>
        <v>0</v>
      </c>
      <c r="T28" s="122">
        <f>SUM(T8:T27)</f>
        <v>0</v>
      </c>
      <c r="V28" s="138">
        <f>SUM(V8:V27)</f>
        <v>0</v>
      </c>
      <c r="W28" s="140">
        <f>SUM(W8:W27)</f>
        <v>0</v>
      </c>
      <c r="X28" s="141">
        <f>SUM(X8:X27)</f>
        <v>0</v>
      </c>
      <c r="Y28" s="50"/>
      <c r="AD28" s="51"/>
      <c r="AE28" s="51"/>
    </row>
  </sheetData>
  <sheetProtection algorithmName="SHA-512" hashValue="/n/8eBRRQLmX0m9paRQYXAUi3YAZlbciriuFKBJ7njb/wVJSsIW2i7g7+zX2+xQ0tB2xxEjo5b7iwtCQ5ktLsQ==" saltValue="59AY9kTb0CJecrJTHefPHQ==" spinCount="100000" sheet="1" objects="1" scenarios="1"/>
  <mergeCells count="1">
    <mergeCell ref="A1:D1"/>
  </mergeCells>
  <dataValidations count="3">
    <dataValidation type="whole" allowBlank="1" showInputMessage="1" showErrorMessage="1" errorTitle="Not a Number" error="Please enter a valid cost between $0 and $10,000" sqref="O7:P27" xr:uid="{00000000-0002-0000-0900-000001000000}">
      <formula1>0</formula1>
      <formula2>10000000</formula2>
    </dataValidation>
    <dataValidation type="whole" operator="greaterThanOrEqual" allowBlank="1" showInputMessage="1" showErrorMessage="1" sqref="I8:I27" xr:uid="{00000000-0002-0000-0900-000002000000}">
      <formula1>3</formula1>
    </dataValidation>
    <dataValidation type="list" operator="greaterThanOrEqual" allowBlank="1" showInputMessage="1" showErrorMessage="1" sqref="J7:J27" xr:uid="{D9C4717A-1CAC-4BAF-B7DA-C655BE7DCC9C}">
      <formula1>"Furnace Age &lt; 1 Year, No Prior Tune-up Application, Tune-up Incentive Paid Within Last 3 Years"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3000000}">
          <x14:formula1>
            <xm:f>Lookups!$A$4:$A$5</xm:f>
          </x14:formula1>
          <xm:sqref>M7:M27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37021"/>
  </sheetPr>
  <dimension ref="A1:Z1266"/>
  <sheetViews>
    <sheetView showGridLines="0" topLeftCell="A15" zoomScaleNormal="100" zoomScaleSheetLayoutView="110" workbookViewId="0">
      <selection activeCell="B2" sqref="B2:P2"/>
    </sheetView>
  </sheetViews>
  <sheetFormatPr defaultColWidth="9.109375" defaultRowHeight="14.4" x14ac:dyDescent="0.3"/>
  <cols>
    <col min="1" max="1" width="1.33203125" style="9" customWidth="1"/>
    <col min="2" max="2" width="4.6640625" style="9" customWidth="1"/>
    <col min="3" max="3" width="6.109375" style="9" customWidth="1"/>
    <col min="4" max="4" width="8.109375" style="9" customWidth="1"/>
    <col min="5" max="5" width="7.6640625" style="9" customWidth="1"/>
    <col min="6" max="6" width="7.44140625" style="9" customWidth="1"/>
    <col min="7" max="7" width="4.5546875" style="9" customWidth="1"/>
    <col min="8" max="8" width="6.109375" style="9" customWidth="1"/>
    <col min="9" max="9" width="6.33203125" style="9" customWidth="1"/>
    <col min="10" max="10" width="4.6640625" style="9" customWidth="1"/>
    <col min="11" max="11" width="7.6640625" style="9" customWidth="1"/>
    <col min="12" max="12" width="9.5546875" style="9" customWidth="1"/>
    <col min="13" max="13" width="8.109375" style="9" customWidth="1"/>
    <col min="14" max="14" width="7.88671875" style="9" customWidth="1"/>
    <col min="15" max="15" width="4.33203125" style="9" customWidth="1"/>
    <col min="16" max="16" width="5.88671875" style="9" customWidth="1"/>
    <col min="17" max="17" width="1.33203125" style="81" customWidth="1"/>
    <col min="18" max="25" width="9.109375" style="9"/>
    <col min="26" max="26" width="9.109375" style="82"/>
    <col min="27" max="16384" width="9.109375" style="9"/>
  </cols>
  <sheetData>
    <row r="1" spans="1:26" s="61" customFormat="1" ht="63" customHeight="1" x14ac:dyDescent="0.3">
      <c r="A1" s="59">
        <v>1</v>
      </c>
      <c r="B1" s="215"/>
      <c r="C1" s="215"/>
      <c r="D1" s="215"/>
      <c r="E1" s="215"/>
      <c r="F1" s="215"/>
      <c r="G1" s="215"/>
      <c r="H1" s="215"/>
      <c r="I1" s="215"/>
      <c r="J1" s="215"/>
      <c r="K1" s="215"/>
      <c r="L1" s="215"/>
      <c r="M1" s="215"/>
      <c r="N1" s="215"/>
      <c r="O1" s="215"/>
      <c r="P1" s="215"/>
      <c r="Q1" s="60"/>
      <c r="Z1" s="59"/>
    </row>
    <row r="2" spans="1:26" s="61" customFormat="1" ht="21" customHeight="1" x14ac:dyDescent="0.3">
      <c r="A2" s="59">
        <v>1</v>
      </c>
      <c r="B2" s="215" t="s">
        <v>63</v>
      </c>
      <c r="C2" s="215"/>
      <c r="D2" s="215"/>
      <c r="E2" s="215"/>
      <c r="F2" s="215"/>
      <c r="G2" s="215"/>
      <c r="H2" s="215"/>
      <c r="I2" s="215"/>
      <c r="J2" s="215"/>
      <c r="K2" s="215"/>
      <c r="L2" s="215"/>
      <c r="M2" s="215"/>
      <c r="N2" s="215"/>
      <c r="O2" s="215"/>
      <c r="P2" s="215"/>
      <c r="Q2" s="60"/>
      <c r="Z2" s="59"/>
    </row>
    <row r="3" spans="1:26" s="61" customFormat="1" ht="16.2" customHeight="1" x14ac:dyDescent="0.3">
      <c r="A3" s="59">
        <v>1</v>
      </c>
      <c r="B3" s="215" t="s">
        <v>23</v>
      </c>
      <c r="C3" s="215"/>
      <c r="D3" s="215"/>
      <c r="E3" s="215"/>
      <c r="F3" s="215"/>
      <c r="G3" s="215"/>
      <c r="H3" s="215"/>
      <c r="I3" s="215"/>
      <c r="J3" s="215"/>
      <c r="K3" s="215"/>
      <c r="L3" s="215"/>
      <c r="M3" s="215"/>
      <c r="N3" s="215"/>
      <c r="O3" s="215"/>
      <c r="P3" s="215"/>
      <c r="Q3" s="60"/>
      <c r="Z3" s="59"/>
    </row>
    <row r="4" spans="1:26" s="61" customFormat="1" ht="30.75" customHeight="1" x14ac:dyDescent="0.3">
      <c r="A4" s="59">
        <v>1</v>
      </c>
      <c r="B4" s="62"/>
      <c r="C4" s="62"/>
      <c r="D4" s="63"/>
      <c r="E4" s="63"/>
      <c r="F4" s="63"/>
      <c r="G4" s="63"/>
      <c r="H4" s="63"/>
      <c r="I4" s="63"/>
      <c r="J4" s="63"/>
      <c r="K4" s="63"/>
      <c r="L4" s="63"/>
      <c r="M4" s="9"/>
      <c r="N4" s="9"/>
      <c r="O4" s="9"/>
      <c r="P4" s="9"/>
      <c r="Q4" s="60"/>
      <c r="Z4" s="59"/>
    </row>
    <row r="5" spans="1:26" s="61" customFormat="1" x14ac:dyDescent="0.3">
      <c r="A5" s="59">
        <v>1</v>
      </c>
      <c r="B5" s="216"/>
      <c r="C5" s="217"/>
      <c r="D5" s="217"/>
      <c r="E5" s="64"/>
      <c r="F5" s="218"/>
      <c r="G5" s="218"/>
      <c r="H5" s="218"/>
      <c r="I5" s="218"/>
      <c r="J5" s="218"/>
      <c r="K5" s="218"/>
      <c r="L5" s="64"/>
      <c r="M5" s="64"/>
      <c r="N5" s="64"/>
      <c r="O5" s="64"/>
      <c r="P5" s="65"/>
      <c r="Q5" s="60"/>
      <c r="Z5" s="59"/>
    </row>
    <row r="6" spans="1:26" s="61" customFormat="1" x14ac:dyDescent="0.3">
      <c r="A6" s="59">
        <v>1</v>
      </c>
      <c r="B6" s="66"/>
      <c r="C6" s="67" t="s">
        <v>183</v>
      </c>
      <c r="D6" s="68"/>
      <c r="E6" s="85"/>
      <c r="F6" s="190" t="str">
        <f>IF(Application!D7="","",Application!D7)</f>
        <v/>
      </c>
      <c r="G6" s="190"/>
      <c r="H6" s="190"/>
      <c r="I6" s="190"/>
      <c r="J6" s="190"/>
      <c r="K6" s="190"/>
      <c r="L6" s="190"/>
      <c r="M6" s="190"/>
      <c r="N6" s="190"/>
      <c r="O6" s="63"/>
      <c r="P6" s="69"/>
      <c r="Q6" s="60"/>
      <c r="Z6" s="59"/>
    </row>
    <row r="7" spans="1:26" s="61" customFormat="1" x14ac:dyDescent="0.3">
      <c r="A7" s="59">
        <v>1</v>
      </c>
      <c r="B7" s="66"/>
      <c r="C7" s="67" t="s">
        <v>184</v>
      </c>
      <c r="D7" s="70"/>
      <c r="E7" s="85"/>
      <c r="F7" s="191" t="str">
        <f>IF(Application!D15="","",Application!D15)</f>
        <v/>
      </c>
      <c r="G7" s="191"/>
      <c r="H7" s="191"/>
      <c r="I7" s="191"/>
      <c r="J7" s="191"/>
      <c r="K7" s="191"/>
      <c r="L7" s="191"/>
      <c r="M7" s="191"/>
      <c r="N7" s="191"/>
      <c r="O7" s="63"/>
      <c r="P7" s="69"/>
      <c r="Q7" s="60"/>
      <c r="Z7" s="59"/>
    </row>
    <row r="8" spans="1:26" s="61" customFormat="1" x14ac:dyDescent="0.3">
      <c r="A8" s="59">
        <v>1</v>
      </c>
      <c r="B8" s="66"/>
      <c r="C8" s="67" t="s">
        <v>24</v>
      </c>
      <c r="D8" s="70"/>
      <c r="E8" s="197" t="str">
        <f>IF(Application!J7="","",Application!J7)</f>
        <v/>
      </c>
      <c r="F8" s="197"/>
      <c r="G8" s="197"/>
      <c r="H8" s="197"/>
      <c r="I8" s="197"/>
      <c r="J8" s="197" t="str">
        <f>IF(Application!J8="","",Application!J8)</f>
        <v/>
      </c>
      <c r="K8" s="197"/>
      <c r="L8" s="197"/>
      <c r="M8" s="86" t="s">
        <v>25</v>
      </c>
      <c r="N8" s="87" t="str">
        <f>IF(Application!L8="","",Application!L8)</f>
        <v/>
      </c>
      <c r="O8" s="63"/>
      <c r="P8" s="69"/>
      <c r="Q8" s="60"/>
      <c r="Z8" s="59"/>
    </row>
    <row r="9" spans="1:26" s="61" customFormat="1" x14ac:dyDescent="0.3">
      <c r="A9" s="59">
        <v>1</v>
      </c>
      <c r="B9" s="66"/>
      <c r="C9" s="63"/>
      <c r="D9" s="63"/>
      <c r="E9" s="198" t="s">
        <v>26</v>
      </c>
      <c r="F9" s="198"/>
      <c r="G9" s="198"/>
      <c r="H9" s="198"/>
      <c r="I9" s="198"/>
      <c r="J9" s="78"/>
      <c r="K9" s="198" t="s">
        <v>27</v>
      </c>
      <c r="L9" s="198"/>
      <c r="M9" s="71" t="s">
        <v>147</v>
      </c>
      <c r="N9" s="71" t="s">
        <v>28</v>
      </c>
      <c r="O9" s="63"/>
      <c r="P9" s="69"/>
      <c r="Q9" s="60"/>
      <c r="Z9" s="59"/>
    </row>
    <row r="10" spans="1:26" s="61" customFormat="1" x14ac:dyDescent="0.3">
      <c r="A10" s="59">
        <v>1</v>
      </c>
      <c r="B10" s="72"/>
      <c r="C10" s="73"/>
      <c r="D10" s="73"/>
      <c r="E10" s="73"/>
      <c r="F10" s="73"/>
      <c r="G10" s="73"/>
      <c r="H10" s="73"/>
      <c r="I10" s="73"/>
      <c r="J10" s="73"/>
      <c r="K10" s="73"/>
      <c r="L10" s="73"/>
      <c r="M10" s="73"/>
      <c r="N10" s="73"/>
      <c r="O10" s="73"/>
      <c r="P10" s="74"/>
      <c r="Q10" s="60"/>
      <c r="Z10" s="59"/>
    </row>
    <row r="11" spans="1:26" s="61" customFormat="1" ht="6" customHeight="1" x14ac:dyDescent="0.3">
      <c r="A11" s="59">
        <v>1</v>
      </c>
      <c r="B11" s="63"/>
      <c r="C11" s="63"/>
      <c r="D11" s="63"/>
      <c r="E11" s="63"/>
      <c r="F11" s="63"/>
      <c r="G11" s="63"/>
      <c r="H11" s="63"/>
      <c r="I11" s="63"/>
      <c r="J11" s="63"/>
      <c r="K11" s="63"/>
      <c r="L11" s="63"/>
      <c r="M11" s="63"/>
      <c r="N11" s="63"/>
      <c r="O11" s="63"/>
      <c r="P11" s="63"/>
      <c r="Q11" s="60"/>
      <c r="Z11" s="59"/>
    </row>
    <row r="12" spans="1:26" s="61" customFormat="1" ht="33" customHeight="1" x14ac:dyDescent="0.3">
      <c r="A12" s="59">
        <v>1</v>
      </c>
      <c r="B12" s="195" t="s">
        <v>179</v>
      </c>
      <c r="C12" s="195"/>
      <c r="D12" s="195"/>
      <c r="E12" s="195"/>
      <c r="F12" s="195"/>
      <c r="G12" s="195"/>
      <c r="H12" s="195"/>
      <c r="I12" s="195"/>
      <c r="J12" s="195"/>
      <c r="K12" s="195"/>
      <c r="L12" s="195"/>
      <c r="M12" s="195"/>
      <c r="N12" s="195"/>
      <c r="O12" s="195"/>
      <c r="P12" s="195"/>
      <c r="Q12" s="60"/>
      <c r="Z12" s="59"/>
    </row>
    <row r="13" spans="1:26" s="61" customFormat="1" ht="18.600000000000001" customHeight="1" x14ac:dyDescent="0.3">
      <c r="A13" s="59"/>
      <c r="B13" s="192" t="s">
        <v>164</v>
      </c>
      <c r="C13" s="192"/>
      <c r="D13" s="192"/>
      <c r="E13" s="192"/>
      <c r="F13" s="192"/>
      <c r="G13" s="192"/>
      <c r="H13" s="192"/>
      <c r="I13" s="192"/>
      <c r="J13" s="192"/>
      <c r="K13" s="192"/>
      <c r="L13" s="192"/>
      <c r="M13" s="192"/>
      <c r="N13" s="192"/>
      <c r="O13" s="192"/>
      <c r="P13" s="192"/>
      <c r="Q13" s="60"/>
      <c r="Z13" s="59"/>
    </row>
    <row r="14" spans="1:26" s="61" customFormat="1" ht="12.6" customHeight="1" x14ac:dyDescent="0.3">
      <c r="A14" s="59"/>
      <c r="B14" s="106"/>
      <c r="C14" s="106"/>
      <c r="D14" s="106"/>
      <c r="E14" s="106"/>
      <c r="F14" s="106"/>
      <c r="G14" s="106"/>
      <c r="H14" s="106"/>
      <c r="I14" s="106"/>
      <c r="J14" s="106"/>
      <c r="K14" s="106"/>
      <c r="L14" s="106"/>
      <c r="M14" s="106"/>
      <c r="N14" s="106"/>
      <c r="O14" s="106"/>
      <c r="P14" s="106"/>
      <c r="Q14" s="60"/>
      <c r="Z14" s="59"/>
    </row>
    <row r="15" spans="1:26" s="61" customFormat="1" ht="35.4" customHeight="1" x14ac:dyDescent="0.3">
      <c r="A15" s="59">
        <v>1</v>
      </c>
      <c r="B15" s="196" t="s">
        <v>29</v>
      </c>
      <c r="C15" s="195"/>
      <c r="D15" s="195"/>
      <c r="E15" s="195"/>
      <c r="F15" s="195"/>
      <c r="G15" s="195"/>
      <c r="H15" s="195"/>
      <c r="I15" s="195"/>
      <c r="J15" s="195"/>
      <c r="K15" s="195"/>
      <c r="L15" s="195"/>
      <c r="M15" s="195"/>
      <c r="N15" s="195"/>
      <c r="O15" s="195"/>
      <c r="P15" s="195"/>
      <c r="Q15" s="60"/>
      <c r="Z15" s="59"/>
    </row>
    <row r="16" spans="1:26" s="61" customFormat="1" ht="15" customHeight="1" x14ac:dyDescent="0.3">
      <c r="A16" s="59"/>
      <c r="B16" s="75" t="s">
        <v>30</v>
      </c>
      <c r="C16" s="193" t="s">
        <v>180</v>
      </c>
      <c r="D16" s="193"/>
      <c r="E16" s="193"/>
      <c r="F16" s="193"/>
      <c r="G16" s="193"/>
      <c r="H16" s="193"/>
      <c r="I16" s="193"/>
      <c r="J16" s="193"/>
      <c r="K16" s="193"/>
      <c r="L16" s="193"/>
      <c r="M16" s="193"/>
      <c r="N16" s="193"/>
      <c r="O16" s="193"/>
      <c r="P16" s="193"/>
      <c r="Q16" s="60"/>
      <c r="Z16" s="59"/>
    </row>
    <row r="17" spans="1:26" s="61" customFormat="1" ht="15" customHeight="1" x14ac:dyDescent="0.3">
      <c r="A17" s="59"/>
      <c r="B17" s="75" t="s">
        <v>30</v>
      </c>
      <c r="C17" s="193" t="s">
        <v>182</v>
      </c>
      <c r="D17" s="193"/>
      <c r="E17" s="193"/>
      <c r="F17" s="193"/>
      <c r="G17" s="193"/>
      <c r="H17" s="193"/>
      <c r="I17" s="193"/>
      <c r="J17" s="193"/>
      <c r="K17" s="193"/>
      <c r="L17" s="193"/>
      <c r="M17" s="193"/>
      <c r="N17" s="193"/>
      <c r="O17" s="193"/>
      <c r="P17" s="193"/>
      <c r="Q17" s="60"/>
      <c r="Z17" s="59"/>
    </row>
    <row r="18" spans="1:26" s="61" customFormat="1" ht="15" customHeight="1" x14ac:dyDescent="0.3">
      <c r="A18" s="59"/>
      <c r="B18" s="75" t="s">
        <v>30</v>
      </c>
      <c r="C18" s="193" t="s">
        <v>148</v>
      </c>
      <c r="D18" s="193"/>
      <c r="E18" s="193"/>
      <c r="F18" s="193"/>
      <c r="G18" s="193"/>
      <c r="H18" s="193"/>
      <c r="I18" s="193"/>
      <c r="J18" s="193"/>
      <c r="K18" s="193"/>
      <c r="L18" s="193"/>
      <c r="M18" s="193"/>
      <c r="N18" s="193"/>
      <c r="O18" s="193"/>
      <c r="P18" s="193"/>
      <c r="Q18" s="60"/>
      <c r="Z18" s="59"/>
    </row>
    <row r="19" spans="1:26" s="61" customFormat="1" ht="15" customHeight="1" x14ac:dyDescent="0.3">
      <c r="A19" s="59"/>
      <c r="B19" s="75" t="s">
        <v>30</v>
      </c>
      <c r="C19" s="193" t="s">
        <v>149</v>
      </c>
      <c r="D19" s="193"/>
      <c r="E19" s="193"/>
      <c r="F19" s="193"/>
      <c r="G19" s="193"/>
      <c r="H19" s="193"/>
      <c r="I19" s="193"/>
      <c r="J19" s="193"/>
      <c r="K19" s="193"/>
      <c r="L19" s="193"/>
      <c r="M19" s="193"/>
      <c r="N19" s="193"/>
      <c r="O19" s="193"/>
      <c r="P19" s="193"/>
      <c r="Q19" s="60"/>
      <c r="Z19" s="59"/>
    </row>
    <row r="20" spans="1:26" s="61" customFormat="1" ht="16.2" customHeight="1" x14ac:dyDescent="0.3">
      <c r="A20" s="59"/>
      <c r="B20" s="75"/>
      <c r="C20" s="83"/>
      <c r="D20" s="83"/>
      <c r="E20" s="83"/>
      <c r="F20" s="83"/>
      <c r="G20" s="83"/>
      <c r="H20" s="83"/>
      <c r="I20" s="83"/>
      <c r="J20" s="83"/>
      <c r="K20" s="83"/>
      <c r="L20" s="83"/>
      <c r="M20" s="83"/>
      <c r="N20" s="83"/>
      <c r="O20" s="83"/>
      <c r="P20" s="83"/>
      <c r="Q20" s="60"/>
      <c r="Z20" s="59"/>
    </row>
    <row r="21" spans="1:26" s="61" customFormat="1" ht="16.2" customHeight="1" x14ac:dyDescent="0.3">
      <c r="A21" s="59"/>
      <c r="B21" s="79" t="s">
        <v>34</v>
      </c>
      <c r="C21" s="79"/>
      <c r="D21" s="63"/>
      <c r="E21" s="76"/>
      <c r="F21" s="76"/>
      <c r="G21" s="63"/>
      <c r="H21" s="63"/>
      <c r="I21" s="76"/>
      <c r="J21" s="76"/>
      <c r="K21" s="76"/>
      <c r="L21" s="76"/>
      <c r="M21" s="63"/>
      <c r="N21" s="63"/>
      <c r="O21" s="76"/>
      <c r="P21" s="63"/>
      <c r="Q21" s="60"/>
      <c r="Z21" s="59"/>
    </row>
    <row r="22" spans="1:26" s="61" customFormat="1" ht="16.2" customHeight="1" x14ac:dyDescent="0.3">
      <c r="A22" s="59"/>
      <c r="B22" s="203" t="s">
        <v>35</v>
      </c>
      <c r="C22" s="203"/>
      <c r="D22" s="203"/>
      <c r="E22" s="203"/>
      <c r="F22" s="203"/>
      <c r="G22" s="203"/>
      <c r="H22" s="203"/>
      <c r="I22" s="203"/>
      <c r="J22" s="203"/>
      <c r="K22" s="203"/>
      <c r="L22" s="203"/>
      <c r="M22" s="203"/>
      <c r="N22" s="203"/>
      <c r="O22" s="203"/>
      <c r="P22" s="203"/>
      <c r="Q22" s="60"/>
      <c r="Z22" s="59"/>
    </row>
    <row r="23" spans="1:26" s="61" customFormat="1" ht="16.2" customHeight="1" x14ac:dyDescent="0.3">
      <c r="A23" s="59"/>
      <c r="C23" s="79"/>
      <c r="D23" s="79"/>
      <c r="E23" s="63"/>
      <c r="F23" s="63"/>
      <c r="G23" s="63"/>
      <c r="L23" s="80"/>
      <c r="M23" s="204"/>
      <c r="N23" s="204"/>
      <c r="O23" s="205"/>
      <c r="P23" s="205"/>
      <c r="Q23" s="60"/>
      <c r="Z23" s="59"/>
    </row>
    <row r="24" spans="1:26" s="61" customFormat="1" ht="16.2" customHeight="1" x14ac:dyDescent="0.3">
      <c r="A24" s="59"/>
      <c r="C24" s="78"/>
      <c r="D24" s="78"/>
      <c r="E24" s="78"/>
      <c r="F24" s="63"/>
      <c r="G24"/>
      <c r="H24"/>
      <c r="M24" s="205" t="s">
        <v>152</v>
      </c>
      <c r="N24" s="205"/>
      <c r="Q24" s="60"/>
      <c r="Z24" s="59"/>
    </row>
    <row r="25" spans="1:26" s="61" customFormat="1" ht="16.2" customHeight="1" thickBot="1" x14ac:dyDescent="0.35">
      <c r="A25" s="59"/>
      <c r="B25" s="194" t="s">
        <v>150</v>
      </c>
      <c r="C25" s="194"/>
      <c r="D25" s="194"/>
      <c r="E25" s="194"/>
      <c r="F25" s="194"/>
      <c r="G25" s="194" t="s">
        <v>153</v>
      </c>
      <c r="H25" s="194"/>
      <c r="I25" s="194" t="s">
        <v>145</v>
      </c>
      <c r="J25" s="194"/>
      <c r="M25" s="213" t="s">
        <v>36</v>
      </c>
      <c r="N25" s="213"/>
      <c r="Q25" s="60"/>
      <c r="Z25" s="59"/>
    </row>
    <row r="26" spans="1:26" s="61" customFormat="1" ht="16.2" customHeight="1" thickBot="1" x14ac:dyDescent="0.35">
      <c r="A26" s="59"/>
      <c r="B26" s="208" t="s">
        <v>151</v>
      </c>
      <c r="C26" s="209"/>
      <c r="D26" s="209"/>
      <c r="E26" s="209"/>
      <c r="F26" s="210"/>
      <c r="G26" s="211">
        <f>'Equipment Details-Boiler'!A3</f>
        <v>0</v>
      </c>
      <c r="H26" s="212"/>
      <c r="I26" s="200">
        <f>'Equipment Details-Boiler'!D3</f>
        <v>0</v>
      </c>
      <c r="J26" s="201"/>
      <c r="M26" s="214">
        <f>'Equipment Details-Boiler'!C3</f>
        <v>0</v>
      </c>
      <c r="N26" s="201"/>
      <c r="O26"/>
      <c r="P26"/>
      <c r="Q26" s="60"/>
      <c r="Z26" s="59"/>
    </row>
    <row r="27" spans="1:26" s="61" customFormat="1" ht="16.2" customHeight="1" x14ac:dyDescent="0.3">
      <c r="A27" s="59"/>
      <c r="B27" s="75"/>
      <c r="C27" s="83"/>
      <c r="D27" s="83"/>
      <c r="E27" s="83"/>
      <c r="F27" s="83"/>
      <c r="G27" s="83"/>
      <c r="H27" s="83"/>
      <c r="I27" s="83"/>
      <c r="J27" s="83"/>
      <c r="K27" s="83"/>
      <c r="L27" s="83"/>
      <c r="M27" s="83"/>
      <c r="N27" s="83"/>
      <c r="O27" s="83"/>
      <c r="P27" s="83"/>
      <c r="Q27" s="60"/>
      <c r="Z27" s="59"/>
    </row>
    <row r="28" spans="1:26" s="61" customFormat="1" ht="14.4" customHeight="1" x14ac:dyDescent="0.3">
      <c r="A28" s="59">
        <v>1</v>
      </c>
      <c r="B28" s="76"/>
      <c r="Q28" s="60"/>
      <c r="Z28" s="59"/>
    </row>
    <row r="29" spans="1:26" s="61" customFormat="1" ht="58.8" customHeight="1" x14ac:dyDescent="0.3">
      <c r="A29" s="59">
        <v>1</v>
      </c>
      <c r="B29" s="207" t="s">
        <v>181</v>
      </c>
      <c r="C29" s="207"/>
      <c r="D29" s="207"/>
      <c r="E29" s="207"/>
      <c r="F29" s="207"/>
      <c r="G29" s="207"/>
      <c r="H29" s="207"/>
      <c r="I29" s="207"/>
      <c r="J29" s="207"/>
      <c r="K29" s="207"/>
      <c r="L29" s="207"/>
      <c r="M29" s="207"/>
      <c r="N29" s="207"/>
      <c r="O29" s="207"/>
      <c r="P29" s="207"/>
      <c r="Q29" s="60"/>
      <c r="Z29" s="59"/>
    </row>
    <row r="30" spans="1:26" s="61" customFormat="1" x14ac:dyDescent="0.3">
      <c r="A30" s="59">
        <v>1</v>
      </c>
      <c r="B30" s="76"/>
      <c r="C30" s="76"/>
      <c r="D30" s="76"/>
      <c r="E30" s="76"/>
      <c r="F30" s="76"/>
      <c r="G30" s="76"/>
      <c r="H30" s="76"/>
      <c r="I30" s="76"/>
      <c r="J30" s="76"/>
      <c r="K30" s="76"/>
      <c r="L30" s="76"/>
      <c r="M30" s="76"/>
      <c r="N30" s="76"/>
      <c r="O30" s="76"/>
      <c r="P30" s="76"/>
      <c r="Q30" s="60"/>
      <c r="Z30" s="59"/>
    </row>
    <row r="31" spans="1:26" s="61" customFormat="1" x14ac:dyDescent="0.3">
      <c r="A31" s="59">
        <v>1</v>
      </c>
      <c r="B31" s="76"/>
      <c r="C31" s="76"/>
      <c r="D31" s="76"/>
      <c r="E31" s="76"/>
      <c r="F31" s="76"/>
      <c r="G31" s="76"/>
      <c r="H31" s="76"/>
      <c r="I31" s="76"/>
      <c r="J31" s="76"/>
      <c r="K31" s="76"/>
      <c r="L31" s="76"/>
      <c r="M31" s="76"/>
      <c r="N31" s="76"/>
      <c r="O31" s="76"/>
      <c r="P31" s="76"/>
      <c r="Q31" s="60"/>
      <c r="Z31" s="59"/>
    </row>
    <row r="32" spans="1:26" s="61" customFormat="1" x14ac:dyDescent="0.3">
      <c r="A32" s="59">
        <v>1</v>
      </c>
      <c r="B32" s="76"/>
      <c r="C32" s="76"/>
      <c r="D32" s="76"/>
      <c r="E32" s="76"/>
      <c r="F32" s="76"/>
      <c r="G32" s="76"/>
      <c r="H32" s="76"/>
      <c r="I32" s="76"/>
      <c r="J32" s="76"/>
      <c r="K32" s="76"/>
      <c r="L32" s="76"/>
      <c r="M32" s="76"/>
      <c r="N32" s="76"/>
      <c r="O32" s="76"/>
      <c r="P32" s="76"/>
      <c r="Q32" s="60"/>
      <c r="Z32" s="59"/>
    </row>
    <row r="33" spans="1:26" s="61" customFormat="1" x14ac:dyDescent="0.3">
      <c r="A33" s="59">
        <v>1</v>
      </c>
      <c r="B33" s="77"/>
      <c r="C33" s="77"/>
      <c r="D33" s="77"/>
      <c r="E33" s="77"/>
      <c r="F33" s="77"/>
      <c r="G33" s="77"/>
      <c r="H33" s="76"/>
      <c r="I33" s="76"/>
      <c r="J33" s="77"/>
      <c r="K33" s="77"/>
      <c r="L33" s="77"/>
      <c r="M33" s="77"/>
      <c r="N33" s="77"/>
      <c r="O33" s="77"/>
      <c r="P33" s="77"/>
      <c r="Q33" s="60"/>
      <c r="Z33" s="59"/>
    </row>
    <row r="34" spans="1:26" s="61" customFormat="1" x14ac:dyDescent="0.3">
      <c r="A34" s="59">
        <v>1</v>
      </c>
      <c r="B34" s="199" t="s">
        <v>31</v>
      </c>
      <c r="C34" s="199"/>
      <c r="D34" s="199"/>
      <c r="E34" s="199"/>
      <c r="F34" s="84"/>
      <c r="G34" s="206" t="s">
        <v>32</v>
      </c>
      <c r="H34" s="206"/>
      <c r="I34" s="76"/>
      <c r="J34" s="199" t="s">
        <v>33</v>
      </c>
      <c r="K34" s="199"/>
      <c r="L34" s="199"/>
      <c r="M34" s="199"/>
      <c r="N34" s="63"/>
      <c r="O34" s="202" t="s">
        <v>32</v>
      </c>
      <c r="P34" s="202"/>
      <c r="Q34" s="60"/>
      <c r="Z34" s="59"/>
    </row>
    <row r="35" spans="1:26" customFormat="1" x14ac:dyDescent="0.3"/>
    <row r="36" spans="1:26" customFormat="1" x14ac:dyDescent="0.3"/>
    <row r="37" spans="1:26" customFormat="1" x14ac:dyDescent="0.3"/>
    <row r="38" spans="1:26" customFormat="1" ht="15" customHeight="1" x14ac:dyDescent="0.3"/>
    <row r="39" spans="1:26" customFormat="1" ht="15" customHeight="1" x14ac:dyDescent="0.3"/>
    <row r="40" spans="1:26" customFormat="1" ht="15.75" customHeight="1" x14ac:dyDescent="0.3"/>
    <row r="41" spans="1:26" customFormat="1" ht="25.95" customHeight="1" x14ac:dyDescent="0.3"/>
    <row r="42" spans="1:26" customFormat="1" ht="25.95" customHeight="1" x14ac:dyDescent="0.3"/>
    <row r="43" spans="1:26" customFormat="1" ht="25.95" customHeight="1" x14ac:dyDescent="0.3"/>
    <row r="44" spans="1:26" customFormat="1" ht="25.95" customHeight="1" x14ac:dyDescent="0.3"/>
    <row r="45" spans="1:26" customFormat="1" ht="25.95" customHeight="1" x14ac:dyDescent="0.3"/>
    <row r="46" spans="1:26" customFormat="1" ht="25.95" customHeight="1" x14ac:dyDescent="0.3"/>
    <row r="47" spans="1:26" customFormat="1" ht="25.95" customHeight="1" x14ac:dyDescent="0.3"/>
    <row r="48" spans="1:26" customFormat="1" ht="25.95" customHeight="1" x14ac:dyDescent="0.3"/>
    <row r="49" customFormat="1" ht="25.95" customHeight="1" x14ac:dyDescent="0.3"/>
    <row r="50" customFormat="1" ht="25.95" customHeight="1" x14ac:dyDescent="0.3"/>
    <row r="51" customFormat="1" ht="25.95" customHeight="1" x14ac:dyDescent="0.3"/>
    <row r="52" customFormat="1" ht="25.95" customHeight="1" x14ac:dyDescent="0.3"/>
    <row r="53" customFormat="1" ht="25.95" customHeight="1" x14ac:dyDescent="0.3"/>
    <row r="54" customFormat="1" ht="25.95" customHeight="1" x14ac:dyDescent="0.3"/>
    <row r="55" customFormat="1" ht="25.95" customHeight="1" x14ac:dyDescent="0.3"/>
    <row r="56" customFormat="1" ht="25.95" customHeight="1" x14ac:dyDescent="0.3"/>
    <row r="57" customFormat="1" ht="25.95" customHeight="1" x14ac:dyDescent="0.3"/>
    <row r="58" customFormat="1" ht="25.95" customHeight="1" x14ac:dyDescent="0.3"/>
    <row r="59" customFormat="1" ht="25.95" customHeight="1" x14ac:dyDescent="0.3"/>
    <row r="60" customFormat="1" ht="25.95" customHeight="1" x14ac:dyDescent="0.3"/>
    <row r="61" customFormat="1" ht="15" customHeight="1" x14ac:dyDescent="0.3"/>
    <row r="62" customFormat="1" x14ac:dyDescent="0.3"/>
    <row r="63" customFormat="1" x14ac:dyDescent="0.3"/>
    <row r="64" customFormat="1" x14ac:dyDescent="0.3"/>
    <row r="65" customFormat="1" x14ac:dyDescent="0.3"/>
    <row r="66" customFormat="1" x14ac:dyDescent="0.3"/>
    <row r="67" customFormat="1" x14ac:dyDescent="0.3"/>
    <row r="68" customFormat="1" x14ac:dyDescent="0.3"/>
    <row r="69" customFormat="1" x14ac:dyDescent="0.3"/>
    <row r="70" customFormat="1" x14ac:dyDescent="0.3"/>
    <row r="71" customFormat="1" x14ac:dyDescent="0.3"/>
    <row r="72" customFormat="1" x14ac:dyDescent="0.3"/>
    <row r="73" customFormat="1" x14ac:dyDescent="0.3"/>
    <row r="74" customFormat="1" x14ac:dyDescent="0.3"/>
    <row r="75" customFormat="1" x14ac:dyDescent="0.3"/>
    <row r="76" customFormat="1" x14ac:dyDescent="0.3"/>
    <row r="77" customFormat="1" x14ac:dyDescent="0.3"/>
    <row r="78" customFormat="1" x14ac:dyDescent="0.3"/>
    <row r="79" customFormat="1" x14ac:dyDescent="0.3"/>
    <row r="80" customFormat="1" x14ac:dyDescent="0.3"/>
    <row r="81" customFormat="1" x14ac:dyDescent="0.3"/>
    <row r="82" customFormat="1" x14ac:dyDescent="0.3"/>
    <row r="83" customFormat="1" x14ac:dyDescent="0.3"/>
    <row r="84" customFormat="1" x14ac:dyDescent="0.3"/>
    <row r="85" customFormat="1" x14ac:dyDescent="0.3"/>
    <row r="86" customFormat="1" x14ac:dyDescent="0.3"/>
    <row r="87" customFormat="1" x14ac:dyDescent="0.3"/>
    <row r="88" customFormat="1" x14ac:dyDescent="0.3"/>
    <row r="89" customFormat="1" x14ac:dyDescent="0.3"/>
    <row r="90" customFormat="1" x14ac:dyDescent="0.3"/>
    <row r="91" customFormat="1" x14ac:dyDescent="0.3"/>
    <row r="92" customFormat="1" x14ac:dyDescent="0.3"/>
    <row r="93" customFormat="1" x14ac:dyDescent="0.3"/>
    <row r="94" customFormat="1" x14ac:dyDescent="0.3"/>
    <row r="95" customFormat="1" x14ac:dyDescent="0.3"/>
    <row r="96" customFormat="1" x14ac:dyDescent="0.3"/>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row r="243" customFormat="1" x14ac:dyDescent="0.3"/>
    <row r="244" customFormat="1" x14ac:dyDescent="0.3"/>
    <row r="245" customFormat="1" x14ac:dyDescent="0.3"/>
    <row r="246" customFormat="1" x14ac:dyDescent="0.3"/>
    <row r="247" customFormat="1" x14ac:dyDescent="0.3"/>
    <row r="248" customFormat="1" x14ac:dyDescent="0.3"/>
    <row r="249" customFormat="1" x14ac:dyDescent="0.3"/>
    <row r="250" customFormat="1" x14ac:dyDescent="0.3"/>
    <row r="251" customFormat="1" x14ac:dyDescent="0.3"/>
    <row r="252" customFormat="1" x14ac:dyDescent="0.3"/>
    <row r="253" customFormat="1" x14ac:dyDescent="0.3"/>
    <row r="254" customFormat="1" x14ac:dyDescent="0.3"/>
    <row r="255" customFormat="1" x14ac:dyDescent="0.3"/>
    <row r="256" customFormat="1" x14ac:dyDescent="0.3"/>
    <row r="257" customFormat="1" x14ac:dyDescent="0.3"/>
    <row r="258" customFormat="1" x14ac:dyDescent="0.3"/>
    <row r="259" customFormat="1" x14ac:dyDescent="0.3"/>
    <row r="260" customFormat="1" x14ac:dyDescent="0.3"/>
    <row r="261" customFormat="1" x14ac:dyDescent="0.3"/>
    <row r="262" customFormat="1" x14ac:dyDescent="0.3"/>
    <row r="263" customFormat="1" x14ac:dyDescent="0.3"/>
    <row r="264" customFormat="1" x14ac:dyDescent="0.3"/>
    <row r="265" customFormat="1" x14ac:dyDescent="0.3"/>
    <row r="266" customFormat="1" x14ac:dyDescent="0.3"/>
    <row r="267" customFormat="1" x14ac:dyDescent="0.3"/>
    <row r="268" customFormat="1" x14ac:dyDescent="0.3"/>
    <row r="269" customFormat="1" x14ac:dyDescent="0.3"/>
    <row r="270" customFormat="1" x14ac:dyDescent="0.3"/>
    <row r="271" customFormat="1" x14ac:dyDescent="0.3"/>
    <row r="272" customFormat="1" x14ac:dyDescent="0.3"/>
    <row r="273" customFormat="1" x14ac:dyDescent="0.3"/>
    <row r="274" customFormat="1" x14ac:dyDescent="0.3"/>
    <row r="275" customFormat="1" x14ac:dyDescent="0.3"/>
    <row r="276" customFormat="1" x14ac:dyDescent="0.3"/>
    <row r="277" customFormat="1" x14ac:dyDescent="0.3"/>
    <row r="278" customFormat="1" x14ac:dyDescent="0.3"/>
    <row r="279" customFormat="1" x14ac:dyDescent="0.3"/>
    <row r="280" customFormat="1" x14ac:dyDescent="0.3"/>
    <row r="281" customFormat="1" x14ac:dyDescent="0.3"/>
    <row r="282" customFormat="1" x14ac:dyDescent="0.3"/>
    <row r="283" customFormat="1" x14ac:dyDescent="0.3"/>
    <row r="284" customFormat="1" x14ac:dyDescent="0.3"/>
    <row r="285" customFormat="1" x14ac:dyDescent="0.3"/>
    <row r="286" customFormat="1" x14ac:dyDescent="0.3"/>
    <row r="287" customFormat="1" x14ac:dyDescent="0.3"/>
    <row r="288" customFormat="1" x14ac:dyDescent="0.3"/>
    <row r="289" customFormat="1" x14ac:dyDescent="0.3"/>
    <row r="290" customFormat="1" x14ac:dyDescent="0.3"/>
    <row r="291" customFormat="1" x14ac:dyDescent="0.3"/>
    <row r="292" customFormat="1" x14ac:dyDescent="0.3"/>
    <row r="293" customFormat="1" x14ac:dyDescent="0.3"/>
    <row r="294" customFormat="1" x14ac:dyDescent="0.3"/>
    <row r="295" customFormat="1" x14ac:dyDescent="0.3"/>
    <row r="296" customFormat="1" x14ac:dyDescent="0.3"/>
    <row r="297" customFormat="1" x14ac:dyDescent="0.3"/>
    <row r="298" customFormat="1" x14ac:dyDescent="0.3"/>
    <row r="299" customFormat="1" x14ac:dyDescent="0.3"/>
    <row r="300" customFormat="1" x14ac:dyDescent="0.3"/>
    <row r="301" customFormat="1" x14ac:dyDescent="0.3"/>
    <row r="302" customFormat="1" x14ac:dyDescent="0.3"/>
    <row r="303" customFormat="1" x14ac:dyDescent="0.3"/>
    <row r="304" customFormat="1" x14ac:dyDescent="0.3"/>
    <row r="305" customFormat="1" x14ac:dyDescent="0.3"/>
    <row r="306" customFormat="1" x14ac:dyDescent="0.3"/>
    <row r="307" customFormat="1" x14ac:dyDescent="0.3"/>
    <row r="308" customFormat="1" x14ac:dyDescent="0.3"/>
    <row r="309" customFormat="1" x14ac:dyDescent="0.3"/>
    <row r="310" customFormat="1" x14ac:dyDescent="0.3"/>
    <row r="311" customFormat="1" x14ac:dyDescent="0.3"/>
    <row r="312" customFormat="1" x14ac:dyDescent="0.3"/>
    <row r="313" customFormat="1" x14ac:dyDescent="0.3"/>
    <row r="314" customFormat="1" x14ac:dyDescent="0.3"/>
    <row r="315" customFormat="1" x14ac:dyDescent="0.3"/>
    <row r="316" customFormat="1" x14ac:dyDescent="0.3"/>
    <row r="317" customFormat="1" x14ac:dyDescent="0.3"/>
    <row r="318" customFormat="1" x14ac:dyDescent="0.3"/>
    <row r="319" customFormat="1" x14ac:dyDescent="0.3"/>
    <row r="320" customFormat="1" x14ac:dyDescent="0.3"/>
    <row r="321" customFormat="1" x14ac:dyDescent="0.3"/>
    <row r="322" customFormat="1" x14ac:dyDescent="0.3"/>
    <row r="323" customFormat="1" x14ac:dyDescent="0.3"/>
    <row r="324" customFormat="1" x14ac:dyDescent="0.3"/>
    <row r="325" customFormat="1" x14ac:dyDescent="0.3"/>
    <row r="326" customFormat="1" x14ac:dyDescent="0.3"/>
    <row r="327" customFormat="1" x14ac:dyDescent="0.3"/>
    <row r="328" customFormat="1" x14ac:dyDescent="0.3"/>
    <row r="329" customFormat="1" x14ac:dyDescent="0.3"/>
    <row r="330" customFormat="1" x14ac:dyDescent="0.3"/>
    <row r="331" customFormat="1" x14ac:dyDescent="0.3"/>
    <row r="332" customFormat="1" x14ac:dyDescent="0.3"/>
    <row r="333" customFormat="1" x14ac:dyDescent="0.3"/>
    <row r="334" customFormat="1" x14ac:dyDescent="0.3"/>
    <row r="335" customFormat="1" x14ac:dyDescent="0.3"/>
    <row r="336" customFormat="1" x14ac:dyDescent="0.3"/>
    <row r="337" customFormat="1" x14ac:dyDescent="0.3"/>
    <row r="338" customFormat="1" x14ac:dyDescent="0.3"/>
    <row r="339" customFormat="1" x14ac:dyDescent="0.3"/>
    <row r="340" customFormat="1" x14ac:dyDescent="0.3"/>
    <row r="341" customFormat="1" x14ac:dyDescent="0.3"/>
    <row r="342" customFormat="1" x14ac:dyDescent="0.3"/>
    <row r="343" customFormat="1" x14ac:dyDescent="0.3"/>
    <row r="344" customFormat="1" x14ac:dyDescent="0.3"/>
    <row r="345" customFormat="1" x14ac:dyDescent="0.3"/>
    <row r="346" customFormat="1" x14ac:dyDescent="0.3"/>
    <row r="347" customFormat="1" x14ac:dyDescent="0.3"/>
    <row r="348" customFormat="1" x14ac:dyDescent="0.3"/>
    <row r="349" customFormat="1" x14ac:dyDescent="0.3"/>
    <row r="350" customFormat="1" x14ac:dyDescent="0.3"/>
    <row r="351" customFormat="1" x14ac:dyDescent="0.3"/>
    <row r="352" customFormat="1" x14ac:dyDescent="0.3"/>
    <row r="353" customFormat="1" x14ac:dyDescent="0.3"/>
    <row r="354" customFormat="1" x14ac:dyDescent="0.3"/>
    <row r="355" customFormat="1" x14ac:dyDescent="0.3"/>
    <row r="356" customFormat="1" x14ac:dyDescent="0.3"/>
    <row r="357" customFormat="1" x14ac:dyDescent="0.3"/>
    <row r="358" customFormat="1" x14ac:dyDescent="0.3"/>
    <row r="359" customFormat="1" x14ac:dyDescent="0.3"/>
    <row r="360" customFormat="1" x14ac:dyDescent="0.3"/>
    <row r="361" customFormat="1" x14ac:dyDescent="0.3"/>
    <row r="362" customFormat="1" x14ac:dyDescent="0.3"/>
    <row r="363" customFormat="1" x14ac:dyDescent="0.3"/>
    <row r="364" customFormat="1" x14ac:dyDescent="0.3"/>
    <row r="365" customFormat="1" x14ac:dyDescent="0.3"/>
    <row r="366" customFormat="1" x14ac:dyDescent="0.3"/>
    <row r="367" customFormat="1" x14ac:dyDescent="0.3"/>
    <row r="368" customFormat="1" x14ac:dyDescent="0.3"/>
    <row r="369" customFormat="1" x14ac:dyDescent="0.3"/>
    <row r="370" customFormat="1" x14ac:dyDescent="0.3"/>
    <row r="371" customFormat="1" x14ac:dyDescent="0.3"/>
    <row r="372" customFormat="1" x14ac:dyDescent="0.3"/>
    <row r="373" customFormat="1" x14ac:dyDescent="0.3"/>
    <row r="374" customFormat="1" x14ac:dyDescent="0.3"/>
    <row r="375" customFormat="1" x14ac:dyDescent="0.3"/>
    <row r="376" customFormat="1" x14ac:dyDescent="0.3"/>
    <row r="377" customFormat="1" x14ac:dyDescent="0.3"/>
    <row r="378" customFormat="1" x14ac:dyDescent="0.3"/>
    <row r="379" customFormat="1" x14ac:dyDescent="0.3"/>
    <row r="380" customFormat="1" x14ac:dyDescent="0.3"/>
    <row r="381" customFormat="1" x14ac:dyDescent="0.3"/>
    <row r="382" customFormat="1" x14ac:dyDescent="0.3"/>
    <row r="383" customFormat="1" x14ac:dyDescent="0.3"/>
    <row r="384" customFormat="1" x14ac:dyDescent="0.3"/>
    <row r="385" customFormat="1" x14ac:dyDescent="0.3"/>
    <row r="386" customFormat="1" x14ac:dyDescent="0.3"/>
    <row r="387" customFormat="1" x14ac:dyDescent="0.3"/>
    <row r="388" customFormat="1" x14ac:dyDescent="0.3"/>
    <row r="389" customFormat="1" x14ac:dyDescent="0.3"/>
    <row r="390" customFormat="1" x14ac:dyDescent="0.3"/>
    <row r="391" customFormat="1" x14ac:dyDescent="0.3"/>
    <row r="392" customFormat="1" x14ac:dyDescent="0.3"/>
    <row r="393" customFormat="1" x14ac:dyDescent="0.3"/>
    <row r="394" customFormat="1" x14ac:dyDescent="0.3"/>
    <row r="395" customFormat="1" x14ac:dyDescent="0.3"/>
    <row r="396" customFormat="1" x14ac:dyDescent="0.3"/>
    <row r="397" customFormat="1" x14ac:dyDescent="0.3"/>
    <row r="398" customFormat="1" x14ac:dyDescent="0.3"/>
    <row r="399" customFormat="1" x14ac:dyDescent="0.3"/>
    <row r="400" customFormat="1" x14ac:dyDescent="0.3"/>
    <row r="401" customFormat="1" x14ac:dyDescent="0.3"/>
    <row r="402" customFormat="1" x14ac:dyDescent="0.3"/>
    <row r="403" customFormat="1" x14ac:dyDescent="0.3"/>
    <row r="404" customFormat="1" x14ac:dyDescent="0.3"/>
    <row r="405" customFormat="1" x14ac:dyDescent="0.3"/>
    <row r="406" customFormat="1" x14ac:dyDescent="0.3"/>
    <row r="407" customFormat="1" x14ac:dyDescent="0.3"/>
    <row r="408" customFormat="1" x14ac:dyDescent="0.3"/>
    <row r="409" customFormat="1" x14ac:dyDescent="0.3"/>
    <row r="410" customFormat="1" x14ac:dyDescent="0.3"/>
    <row r="411" customFormat="1" x14ac:dyDescent="0.3"/>
    <row r="412" customFormat="1" x14ac:dyDescent="0.3"/>
    <row r="413" customFormat="1" x14ac:dyDescent="0.3"/>
    <row r="414" customFormat="1" x14ac:dyDescent="0.3"/>
    <row r="415" customFormat="1" x14ac:dyDescent="0.3"/>
    <row r="416" customFormat="1" x14ac:dyDescent="0.3"/>
    <row r="417" customFormat="1" x14ac:dyDescent="0.3"/>
    <row r="418" customFormat="1" x14ac:dyDescent="0.3"/>
    <row r="419" customFormat="1" x14ac:dyDescent="0.3"/>
    <row r="420" customFormat="1" x14ac:dyDescent="0.3"/>
    <row r="421" customFormat="1" x14ac:dyDescent="0.3"/>
    <row r="422" customFormat="1" x14ac:dyDescent="0.3"/>
    <row r="423" customFormat="1" x14ac:dyDescent="0.3"/>
    <row r="424" customFormat="1" x14ac:dyDescent="0.3"/>
    <row r="425" customFormat="1" x14ac:dyDescent="0.3"/>
    <row r="426" customFormat="1" x14ac:dyDescent="0.3"/>
    <row r="427" customFormat="1" x14ac:dyDescent="0.3"/>
    <row r="428" customFormat="1" x14ac:dyDescent="0.3"/>
    <row r="429" customFormat="1" x14ac:dyDescent="0.3"/>
    <row r="430" customFormat="1" x14ac:dyDescent="0.3"/>
    <row r="431" customFormat="1" x14ac:dyDescent="0.3"/>
    <row r="432" customFormat="1" x14ac:dyDescent="0.3"/>
    <row r="433" customFormat="1" x14ac:dyDescent="0.3"/>
    <row r="434" customFormat="1" x14ac:dyDescent="0.3"/>
    <row r="435" customFormat="1" x14ac:dyDescent="0.3"/>
    <row r="436" customFormat="1" x14ac:dyDescent="0.3"/>
    <row r="437" customFormat="1" x14ac:dyDescent="0.3"/>
    <row r="438" customFormat="1" x14ac:dyDescent="0.3"/>
    <row r="439" customFormat="1" x14ac:dyDescent="0.3"/>
    <row r="440" customFormat="1" x14ac:dyDescent="0.3"/>
    <row r="441" customFormat="1" x14ac:dyDescent="0.3"/>
    <row r="442" customFormat="1" x14ac:dyDescent="0.3"/>
    <row r="443" customFormat="1" x14ac:dyDescent="0.3"/>
    <row r="444" customFormat="1" x14ac:dyDescent="0.3"/>
    <row r="445" customFormat="1" x14ac:dyDescent="0.3"/>
    <row r="446" customFormat="1" x14ac:dyDescent="0.3"/>
    <row r="447" customFormat="1" x14ac:dyDescent="0.3"/>
    <row r="448" customFormat="1" x14ac:dyDescent="0.3"/>
    <row r="449" customFormat="1" x14ac:dyDescent="0.3"/>
    <row r="450" customFormat="1" x14ac:dyDescent="0.3"/>
    <row r="451" customFormat="1" x14ac:dyDescent="0.3"/>
    <row r="452" customFormat="1" x14ac:dyDescent="0.3"/>
    <row r="453" customFormat="1" x14ac:dyDescent="0.3"/>
    <row r="454" customFormat="1" x14ac:dyDescent="0.3"/>
    <row r="455" customFormat="1" x14ac:dyDescent="0.3"/>
    <row r="456" customFormat="1" x14ac:dyDescent="0.3"/>
    <row r="457" customFormat="1" x14ac:dyDescent="0.3"/>
    <row r="458" customFormat="1" x14ac:dyDescent="0.3"/>
    <row r="459" customFormat="1" x14ac:dyDescent="0.3"/>
    <row r="460" customFormat="1" x14ac:dyDescent="0.3"/>
    <row r="461" customFormat="1" x14ac:dyDescent="0.3"/>
    <row r="462" customFormat="1" x14ac:dyDescent="0.3"/>
    <row r="463" customFormat="1" x14ac:dyDescent="0.3"/>
    <row r="464" customFormat="1" x14ac:dyDescent="0.3"/>
    <row r="465" customFormat="1" x14ac:dyDescent="0.3"/>
    <row r="466" customFormat="1" x14ac:dyDescent="0.3"/>
    <row r="467" customFormat="1" x14ac:dyDescent="0.3"/>
    <row r="468" customFormat="1" x14ac:dyDescent="0.3"/>
    <row r="469" customFormat="1" x14ac:dyDescent="0.3"/>
    <row r="470" customFormat="1" x14ac:dyDescent="0.3"/>
    <row r="471" customFormat="1" x14ac:dyDescent="0.3"/>
    <row r="472" customFormat="1" x14ac:dyDescent="0.3"/>
    <row r="473" customFormat="1" x14ac:dyDescent="0.3"/>
    <row r="474" customFormat="1" x14ac:dyDescent="0.3"/>
    <row r="475" customFormat="1" x14ac:dyDescent="0.3"/>
    <row r="476" customFormat="1" x14ac:dyDescent="0.3"/>
    <row r="477" customFormat="1" x14ac:dyDescent="0.3"/>
    <row r="478" customFormat="1" x14ac:dyDescent="0.3"/>
    <row r="479" customFormat="1" x14ac:dyDescent="0.3"/>
    <row r="480" customFormat="1" x14ac:dyDescent="0.3"/>
    <row r="481" customFormat="1" x14ac:dyDescent="0.3"/>
    <row r="482" customFormat="1" x14ac:dyDescent="0.3"/>
    <row r="483" customFormat="1" x14ac:dyDescent="0.3"/>
    <row r="484" customFormat="1" x14ac:dyDescent="0.3"/>
    <row r="485" customFormat="1" x14ac:dyDescent="0.3"/>
    <row r="486" customFormat="1" x14ac:dyDescent="0.3"/>
    <row r="487" customFormat="1" x14ac:dyDescent="0.3"/>
    <row r="488" customFormat="1" x14ac:dyDescent="0.3"/>
    <row r="489" customFormat="1" x14ac:dyDescent="0.3"/>
    <row r="490" customFormat="1" x14ac:dyDescent="0.3"/>
    <row r="491" customFormat="1" x14ac:dyDescent="0.3"/>
    <row r="492" customFormat="1" x14ac:dyDescent="0.3"/>
    <row r="493" customFormat="1" x14ac:dyDescent="0.3"/>
    <row r="494" customFormat="1" x14ac:dyDescent="0.3"/>
    <row r="495" customFormat="1" x14ac:dyDescent="0.3"/>
    <row r="496" customFormat="1" x14ac:dyDescent="0.3"/>
    <row r="497" customFormat="1" x14ac:dyDescent="0.3"/>
    <row r="498" customFormat="1" x14ac:dyDescent="0.3"/>
    <row r="499" customFormat="1" x14ac:dyDescent="0.3"/>
    <row r="500" customFormat="1" x14ac:dyDescent="0.3"/>
    <row r="501" customFormat="1" x14ac:dyDescent="0.3"/>
    <row r="502" customFormat="1" x14ac:dyDescent="0.3"/>
    <row r="503" customFormat="1" x14ac:dyDescent="0.3"/>
    <row r="504" customFormat="1" x14ac:dyDescent="0.3"/>
    <row r="505" customFormat="1" x14ac:dyDescent="0.3"/>
    <row r="506" customFormat="1" x14ac:dyDescent="0.3"/>
    <row r="507" customFormat="1" x14ac:dyDescent="0.3"/>
    <row r="508" customFormat="1" x14ac:dyDescent="0.3"/>
    <row r="509" customFormat="1" x14ac:dyDescent="0.3"/>
    <row r="510" customFormat="1" x14ac:dyDescent="0.3"/>
    <row r="511" customFormat="1" x14ac:dyDescent="0.3"/>
    <row r="512" customFormat="1" x14ac:dyDescent="0.3"/>
    <row r="513" customFormat="1" x14ac:dyDescent="0.3"/>
    <row r="514" customFormat="1" x14ac:dyDescent="0.3"/>
    <row r="515" customFormat="1" x14ac:dyDescent="0.3"/>
    <row r="516" customFormat="1" x14ac:dyDescent="0.3"/>
    <row r="517" customFormat="1" x14ac:dyDescent="0.3"/>
    <row r="518" customFormat="1" x14ac:dyDescent="0.3"/>
    <row r="519" customFormat="1" x14ac:dyDescent="0.3"/>
    <row r="520" customFormat="1" x14ac:dyDescent="0.3"/>
    <row r="521" customFormat="1" x14ac:dyDescent="0.3"/>
    <row r="522" customFormat="1" x14ac:dyDescent="0.3"/>
    <row r="523" customFormat="1" x14ac:dyDescent="0.3"/>
    <row r="524" customFormat="1" x14ac:dyDescent="0.3"/>
    <row r="525" customFormat="1" x14ac:dyDescent="0.3"/>
    <row r="526" customFormat="1" x14ac:dyDescent="0.3"/>
    <row r="527" customFormat="1" x14ac:dyDescent="0.3"/>
    <row r="528" customFormat="1" x14ac:dyDescent="0.3"/>
    <row r="529" customFormat="1" x14ac:dyDescent="0.3"/>
    <row r="530" customFormat="1" x14ac:dyDescent="0.3"/>
    <row r="531" customFormat="1" x14ac:dyDescent="0.3"/>
    <row r="532" customFormat="1" x14ac:dyDescent="0.3"/>
    <row r="533" customFormat="1" x14ac:dyDescent="0.3"/>
    <row r="534" customFormat="1" x14ac:dyDescent="0.3"/>
    <row r="535" customFormat="1" x14ac:dyDescent="0.3"/>
    <row r="536" customFormat="1" x14ac:dyDescent="0.3"/>
    <row r="537" customFormat="1" x14ac:dyDescent="0.3"/>
    <row r="538" customFormat="1" x14ac:dyDescent="0.3"/>
    <row r="539" customFormat="1" x14ac:dyDescent="0.3"/>
    <row r="540" customFormat="1" x14ac:dyDescent="0.3"/>
    <row r="541" customFormat="1" x14ac:dyDescent="0.3"/>
    <row r="542" customFormat="1" x14ac:dyDescent="0.3"/>
    <row r="543" customFormat="1" x14ac:dyDescent="0.3"/>
    <row r="544" customFormat="1" x14ac:dyDescent="0.3"/>
    <row r="545" customFormat="1" x14ac:dyDescent="0.3"/>
    <row r="546" customFormat="1" x14ac:dyDescent="0.3"/>
    <row r="547" customFormat="1" x14ac:dyDescent="0.3"/>
    <row r="548" customFormat="1" x14ac:dyDescent="0.3"/>
    <row r="549" customFormat="1" x14ac:dyDescent="0.3"/>
    <row r="550" customFormat="1" x14ac:dyDescent="0.3"/>
    <row r="551" customFormat="1" x14ac:dyDescent="0.3"/>
    <row r="552" customFormat="1" x14ac:dyDescent="0.3"/>
    <row r="553" customFormat="1" x14ac:dyDescent="0.3"/>
    <row r="554" customFormat="1" x14ac:dyDescent="0.3"/>
    <row r="555" customFormat="1" x14ac:dyDescent="0.3"/>
    <row r="556" customFormat="1" x14ac:dyDescent="0.3"/>
    <row r="557" customFormat="1" x14ac:dyDescent="0.3"/>
    <row r="558" customFormat="1" x14ac:dyDescent="0.3"/>
    <row r="559" customFormat="1" x14ac:dyDescent="0.3"/>
    <row r="560" customFormat="1" x14ac:dyDescent="0.3"/>
    <row r="561" customFormat="1" x14ac:dyDescent="0.3"/>
    <row r="562" customFormat="1" x14ac:dyDescent="0.3"/>
    <row r="563" customFormat="1" x14ac:dyDescent="0.3"/>
    <row r="564" customFormat="1" x14ac:dyDescent="0.3"/>
    <row r="565" customFormat="1" x14ac:dyDescent="0.3"/>
    <row r="566" customFormat="1" x14ac:dyDescent="0.3"/>
    <row r="567" customFormat="1" x14ac:dyDescent="0.3"/>
    <row r="568" customFormat="1" x14ac:dyDescent="0.3"/>
    <row r="569" customFormat="1" x14ac:dyDescent="0.3"/>
    <row r="570" customFormat="1" x14ac:dyDescent="0.3"/>
    <row r="571" customFormat="1" x14ac:dyDescent="0.3"/>
    <row r="572" customFormat="1" x14ac:dyDescent="0.3"/>
    <row r="573" customFormat="1" x14ac:dyDescent="0.3"/>
    <row r="574" customFormat="1" x14ac:dyDescent="0.3"/>
    <row r="575" customFormat="1" x14ac:dyDescent="0.3"/>
    <row r="576" customFormat="1" x14ac:dyDescent="0.3"/>
    <row r="577" customFormat="1" x14ac:dyDescent="0.3"/>
    <row r="578" customFormat="1" x14ac:dyDescent="0.3"/>
    <row r="579" customFormat="1" x14ac:dyDescent="0.3"/>
    <row r="580" customFormat="1" x14ac:dyDescent="0.3"/>
    <row r="581" customFormat="1" x14ac:dyDescent="0.3"/>
    <row r="582" customFormat="1" x14ac:dyDescent="0.3"/>
    <row r="583" customFormat="1" x14ac:dyDescent="0.3"/>
    <row r="584" customFormat="1" x14ac:dyDescent="0.3"/>
    <row r="585" customFormat="1" x14ac:dyDescent="0.3"/>
    <row r="586" customFormat="1" x14ac:dyDescent="0.3"/>
    <row r="587" customFormat="1" x14ac:dyDescent="0.3"/>
    <row r="588" customFormat="1" x14ac:dyDescent="0.3"/>
    <row r="589" customFormat="1" x14ac:dyDescent="0.3"/>
    <row r="590" customFormat="1" x14ac:dyDescent="0.3"/>
    <row r="591" customFormat="1" x14ac:dyDescent="0.3"/>
    <row r="592" customFormat="1" x14ac:dyDescent="0.3"/>
    <row r="593" customFormat="1" x14ac:dyDescent="0.3"/>
    <row r="594" customFormat="1" x14ac:dyDescent="0.3"/>
    <row r="595" customFormat="1" x14ac:dyDescent="0.3"/>
    <row r="596" customFormat="1" x14ac:dyDescent="0.3"/>
    <row r="597" customFormat="1" x14ac:dyDescent="0.3"/>
    <row r="598" customFormat="1" x14ac:dyDescent="0.3"/>
    <row r="599" customFormat="1" x14ac:dyDescent="0.3"/>
    <row r="600" customFormat="1" x14ac:dyDescent="0.3"/>
    <row r="601" customFormat="1" x14ac:dyDescent="0.3"/>
    <row r="602" customFormat="1" x14ac:dyDescent="0.3"/>
    <row r="603" customFormat="1" x14ac:dyDescent="0.3"/>
    <row r="604" customFormat="1" x14ac:dyDescent="0.3"/>
    <row r="605" customFormat="1" x14ac:dyDescent="0.3"/>
    <row r="606" customFormat="1" x14ac:dyDescent="0.3"/>
    <row r="607" customFormat="1" x14ac:dyDescent="0.3"/>
    <row r="608" customFormat="1" x14ac:dyDescent="0.3"/>
    <row r="609" customFormat="1" x14ac:dyDescent="0.3"/>
    <row r="610" customFormat="1" x14ac:dyDescent="0.3"/>
    <row r="611" customFormat="1" x14ac:dyDescent="0.3"/>
    <row r="612" customFormat="1" x14ac:dyDescent="0.3"/>
    <row r="613" customFormat="1" x14ac:dyDescent="0.3"/>
    <row r="614" customFormat="1" x14ac:dyDescent="0.3"/>
    <row r="615" customFormat="1" x14ac:dyDescent="0.3"/>
    <row r="616" customFormat="1" x14ac:dyDescent="0.3"/>
    <row r="617" customFormat="1" x14ac:dyDescent="0.3"/>
    <row r="618" customFormat="1" x14ac:dyDescent="0.3"/>
    <row r="619" customFormat="1" x14ac:dyDescent="0.3"/>
    <row r="620" customFormat="1" x14ac:dyDescent="0.3"/>
    <row r="621" customFormat="1" x14ac:dyDescent="0.3"/>
    <row r="622" customFormat="1" x14ac:dyDescent="0.3"/>
    <row r="623" customFormat="1" x14ac:dyDescent="0.3"/>
    <row r="624" customFormat="1" x14ac:dyDescent="0.3"/>
    <row r="625" customFormat="1" x14ac:dyDescent="0.3"/>
    <row r="626" customFormat="1" x14ac:dyDescent="0.3"/>
    <row r="627" customFormat="1" x14ac:dyDescent="0.3"/>
    <row r="628" customFormat="1" x14ac:dyDescent="0.3"/>
    <row r="629" customFormat="1" x14ac:dyDescent="0.3"/>
    <row r="630" customFormat="1" x14ac:dyDescent="0.3"/>
    <row r="631" customFormat="1" x14ac:dyDescent="0.3"/>
    <row r="632" customFormat="1" x14ac:dyDescent="0.3"/>
    <row r="633" customFormat="1" x14ac:dyDescent="0.3"/>
    <row r="634" customFormat="1" x14ac:dyDescent="0.3"/>
    <row r="635" customFormat="1" x14ac:dyDescent="0.3"/>
    <row r="636" customFormat="1" x14ac:dyDescent="0.3"/>
    <row r="637" customFormat="1" x14ac:dyDescent="0.3"/>
    <row r="638" customFormat="1" x14ac:dyDescent="0.3"/>
    <row r="639" customFormat="1" x14ac:dyDescent="0.3"/>
    <row r="640" customFormat="1" x14ac:dyDescent="0.3"/>
    <row r="641" customFormat="1" x14ac:dyDescent="0.3"/>
    <row r="642" customFormat="1" x14ac:dyDescent="0.3"/>
    <row r="643" customFormat="1" x14ac:dyDescent="0.3"/>
    <row r="644" customFormat="1" x14ac:dyDescent="0.3"/>
    <row r="645" customFormat="1" x14ac:dyDescent="0.3"/>
    <row r="646" customFormat="1" x14ac:dyDescent="0.3"/>
    <row r="647" customFormat="1" x14ac:dyDescent="0.3"/>
    <row r="648" customFormat="1" x14ac:dyDescent="0.3"/>
    <row r="649" customFormat="1" x14ac:dyDescent="0.3"/>
    <row r="650" customFormat="1" x14ac:dyDescent="0.3"/>
    <row r="651" customFormat="1" x14ac:dyDescent="0.3"/>
    <row r="652" customFormat="1" x14ac:dyDescent="0.3"/>
    <row r="653" customFormat="1" x14ac:dyDescent="0.3"/>
    <row r="654" customFormat="1" x14ac:dyDescent="0.3"/>
    <row r="655" customFormat="1" x14ac:dyDescent="0.3"/>
    <row r="656" customFormat="1" x14ac:dyDescent="0.3"/>
    <row r="657" customFormat="1" x14ac:dyDescent="0.3"/>
    <row r="658" customFormat="1" x14ac:dyDescent="0.3"/>
    <row r="659" customFormat="1" x14ac:dyDescent="0.3"/>
    <row r="660" customFormat="1" x14ac:dyDescent="0.3"/>
    <row r="661" customFormat="1" x14ac:dyDescent="0.3"/>
    <row r="662" customFormat="1" x14ac:dyDescent="0.3"/>
    <row r="663" customFormat="1" x14ac:dyDescent="0.3"/>
    <row r="664" customFormat="1" x14ac:dyDescent="0.3"/>
    <row r="665" customFormat="1" x14ac:dyDescent="0.3"/>
    <row r="666" customFormat="1" x14ac:dyDescent="0.3"/>
    <row r="667" customFormat="1" x14ac:dyDescent="0.3"/>
    <row r="668" customFormat="1" x14ac:dyDescent="0.3"/>
    <row r="669" customFormat="1" x14ac:dyDescent="0.3"/>
    <row r="670" customFormat="1" x14ac:dyDescent="0.3"/>
    <row r="671" customFormat="1" x14ac:dyDescent="0.3"/>
    <row r="672" customFormat="1" x14ac:dyDescent="0.3"/>
    <row r="673" customFormat="1" x14ac:dyDescent="0.3"/>
    <row r="674" customFormat="1" x14ac:dyDescent="0.3"/>
    <row r="675" customFormat="1" x14ac:dyDescent="0.3"/>
    <row r="676" customFormat="1" x14ac:dyDescent="0.3"/>
    <row r="677" customFormat="1" x14ac:dyDescent="0.3"/>
    <row r="678" customFormat="1" x14ac:dyDescent="0.3"/>
    <row r="679" customFormat="1" x14ac:dyDescent="0.3"/>
    <row r="680" customFormat="1" x14ac:dyDescent="0.3"/>
    <row r="681" customFormat="1" x14ac:dyDescent="0.3"/>
    <row r="682" customFormat="1" x14ac:dyDescent="0.3"/>
    <row r="683" customFormat="1" x14ac:dyDescent="0.3"/>
    <row r="684" customFormat="1" x14ac:dyDescent="0.3"/>
    <row r="685" customFormat="1" x14ac:dyDescent="0.3"/>
    <row r="686" customFormat="1" x14ac:dyDescent="0.3"/>
    <row r="687" customFormat="1" x14ac:dyDescent="0.3"/>
    <row r="688" customFormat="1" x14ac:dyDescent="0.3"/>
    <row r="689" customFormat="1" x14ac:dyDescent="0.3"/>
    <row r="690" customFormat="1" x14ac:dyDescent="0.3"/>
    <row r="691" customFormat="1" x14ac:dyDescent="0.3"/>
    <row r="692" customFormat="1" x14ac:dyDescent="0.3"/>
    <row r="693" customFormat="1" x14ac:dyDescent="0.3"/>
    <row r="694" customFormat="1" x14ac:dyDescent="0.3"/>
    <row r="695" customFormat="1" x14ac:dyDescent="0.3"/>
    <row r="696" customFormat="1" x14ac:dyDescent="0.3"/>
    <row r="697" customFormat="1" x14ac:dyDescent="0.3"/>
    <row r="698" customFormat="1" x14ac:dyDescent="0.3"/>
    <row r="699" customFormat="1" x14ac:dyDescent="0.3"/>
    <row r="700" customFormat="1" x14ac:dyDescent="0.3"/>
    <row r="701" customFormat="1" x14ac:dyDescent="0.3"/>
    <row r="702" customFormat="1" x14ac:dyDescent="0.3"/>
    <row r="703" customFormat="1" x14ac:dyDescent="0.3"/>
    <row r="704" customFormat="1" x14ac:dyDescent="0.3"/>
    <row r="705" customFormat="1" x14ac:dyDescent="0.3"/>
    <row r="706" customFormat="1" x14ac:dyDescent="0.3"/>
    <row r="707" customFormat="1" x14ac:dyDescent="0.3"/>
    <row r="708" customFormat="1" x14ac:dyDescent="0.3"/>
    <row r="709" customFormat="1" x14ac:dyDescent="0.3"/>
    <row r="710" customFormat="1" x14ac:dyDescent="0.3"/>
    <row r="711" customFormat="1" x14ac:dyDescent="0.3"/>
    <row r="712" customFormat="1" x14ac:dyDescent="0.3"/>
    <row r="713" customFormat="1" x14ac:dyDescent="0.3"/>
    <row r="714" customFormat="1" x14ac:dyDescent="0.3"/>
    <row r="715" customFormat="1" x14ac:dyDescent="0.3"/>
    <row r="716" customFormat="1" x14ac:dyDescent="0.3"/>
    <row r="717" customFormat="1" x14ac:dyDescent="0.3"/>
    <row r="718" customFormat="1" x14ac:dyDescent="0.3"/>
    <row r="719" customFormat="1" x14ac:dyDescent="0.3"/>
    <row r="720" customFormat="1" x14ac:dyDescent="0.3"/>
    <row r="721" customFormat="1" x14ac:dyDescent="0.3"/>
    <row r="722" customFormat="1" x14ac:dyDescent="0.3"/>
    <row r="723" customFormat="1" x14ac:dyDescent="0.3"/>
    <row r="724" customFormat="1" x14ac:dyDescent="0.3"/>
    <row r="725" customFormat="1" x14ac:dyDescent="0.3"/>
    <row r="726" customFormat="1" x14ac:dyDescent="0.3"/>
    <row r="727" customFormat="1" x14ac:dyDescent="0.3"/>
    <row r="728" customFormat="1" x14ac:dyDescent="0.3"/>
    <row r="729" customFormat="1" x14ac:dyDescent="0.3"/>
    <row r="730" customFormat="1" x14ac:dyDescent="0.3"/>
    <row r="731" customFormat="1" x14ac:dyDescent="0.3"/>
    <row r="732" customFormat="1" x14ac:dyDescent="0.3"/>
    <row r="733" customFormat="1" x14ac:dyDescent="0.3"/>
    <row r="734" customFormat="1" x14ac:dyDescent="0.3"/>
    <row r="735" customFormat="1" x14ac:dyDescent="0.3"/>
    <row r="736" customFormat="1" x14ac:dyDescent="0.3"/>
    <row r="737" customFormat="1" x14ac:dyDescent="0.3"/>
    <row r="738" customFormat="1" x14ac:dyDescent="0.3"/>
    <row r="739" customFormat="1" x14ac:dyDescent="0.3"/>
    <row r="740" customFormat="1" x14ac:dyDescent="0.3"/>
    <row r="741" customFormat="1" x14ac:dyDescent="0.3"/>
    <row r="742" customFormat="1" x14ac:dyDescent="0.3"/>
    <row r="743" customFormat="1" x14ac:dyDescent="0.3"/>
    <row r="744" customFormat="1" x14ac:dyDescent="0.3"/>
    <row r="745" customFormat="1" x14ac:dyDescent="0.3"/>
    <row r="746" customFormat="1" x14ac:dyDescent="0.3"/>
    <row r="747" customFormat="1" x14ac:dyDescent="0.3"/>
    <row r="748" customFormat="1" x14ac:dyDescent="0.3"/>
    <row r="749" customFormat="1" x14ac:dyDescent="0.3"/>
    <row r="750" customFormat="1" x14ac:dyDescent="0.3"/>
    <row r="751" customFormat="1" x14ac:dyDescent="0.3"/>
    <row r="752" customFormat="1" x14ac:dyDescent="0.3"/>
    <row r="753" customFormat="1" x14ac:dyDescent="0.3"/>
    <row r="754" customFormat="1" x14ac:dyDescent="0.3"/>
    <row r="755" customFormat="1" x14ac:dyDescent="0.3"/>
    <row r="756" customFormat="1" x14ac:dyDescent="0.3"/>
    <row r="757" customFormat="1" x14ac:dyDescent="0.3"/>
    <row r="758" customFormat="1" x14ac:dyDescent="0.3"/>
    <row r="759" customFormat="1" x14ac:dyDescent="0.3"/>
    <row r="760" customFormat="1" x14ac:dyDescent="0.3"/>
    <row r="761" customFormat="1" x14ac:dyDescent="0.3"/>
    <row r="762" customFormat="1" x14ac:dyDescent="0.3"/>
    <row r="763" customFormat="1" x14ac:dyDescent="0.3"/>
    <row r="764" customFormat="1" x14ac:dyDescent="0.3"/>
    <row r="765" customFormat="1" x14ac:dyDescent="0.3"/>
    <row r="766" customFormat="1" x14ac:dyDescent="0.3"/>
    <row r="767" customFormat="1" x14ac:dyDescent="0.3"/>
    <row r="768" customFormat="1" x14ac:dyDescent="0.3"/>
    <row r="769" customFormat="1" x14ac:dyDescent="0.3"/>
    <row r="770" customFormat="1" x14ac:dyDescent="0.3"/>
    <row r="771" customFormat="1" x14ac:dyDescent="0.3"/>
    <row r="772" customFormat="1" x14ac:dyDescent="0.3"/>
    <row r="773" customFormat="1" x14ac:dyDescent="0.3"/>
    <row r="774" customFormat="1" x14ac:dyDescent="0.3"/>
    <row r="775" customFormat="1" x14ac:dyDescent="0.3"/>
    <row r="776" customFormat="1" x14ac:dyDescent="0.3"/>
    <row r="777" customFormat="1" x14ac:dyDescent="0.3"/>
    <row r="778" customFormat="1" x14ac:dyDescent="0.3"/>
    <row r="779" customFormat="1" x14ac:dyDescent="0.3"/>
    <row r="780" customFormat="1" x14ac:dyDescent="0.3"/>
    <row r="781" customFormat="1" x14ac:dyDescent="0.3"/>
    <row r="782" customFormat="1" x14ac:dyDescent="0.3"/>
    <row r="783" customFormat="1" x14ac:dyDescent="0.3"/>
    <row r="784" customFormat="1" x14ac:dyDescent="0.3"/>
    <row r="785" customFormat="1" x14ac:dyDescent="0.3"/>
    <row r="786" customFormat="1" x14ac:dyDescent="0.3"/>
    <row r="787" customFormat="1" x14ac:dyDescent="0.3"/>
    <row r="788" customFormat="1" x14ac:dyDescent="0.3"/>
    <row r="789" customFormat="1" x14ac:dyDescent="0.3"/>
    <row r="790" customFormat="1" x14ac:dyDescent="0.3"/>
    <row r="791" customFormat="1" x14ac:dyDescent="0.3"/>
    <row r="792" customFormat="1" x14ac:dyDescent="0.3"/>
    <row r="793" customFormat="1" x14ac:dyDescent="0.3"/>
    <row r="794" customFormat="1" x14ac:dyDescent="0.3"/>
    <row r="795" customFormat="1" x14ac:dyDescent="0.3"/>
    <row r="796" customFormat="1" x14ac:dyDescent="0.3"/>
    <row r="797" customFormat="1" x14ac:dyDescent="0.3"/>
    <row r="798" customFormat="1" x14ac:dyDescent="0.3"/>
    <row r="799" customFormat="1" x14ac:dyDescent="0.3"/>
    <row r="800" customFormat="1" x14ac:dyDescent="0.3"/>
    <row r="801" customFormat="1" x14ac:dyDescent="0.3"/>
    <row r="802" customFormat="1" x14ac:dyDescent="0.3"/>
    <row r="803" customFormat="1" x14ac:dyDescent="0.3"/>
    <row r="804" customFormat="1" x14ac:dyDescent="0.3"/>
    <row r="805" customFormat="1" x14ac:dyDescent="0.3"/>
    <row r="806" customFormat="1" x14ac:dyDescent="0.3"/>
    <row r="807" customFormat="1" x14ac:dyDescent="0.3"/>
    <row r="808" customFormat="1" x14ac:dyDescent="0.3"/>
    <row r="809" customFormat="1" x14ac:dyDescent="0.3"/>
    <row r="810" customFormat="1" x14ac:dyDescent="0.3"/>
    <row r="811" customFormat="1" x14ac:dyDescent="0.3"/>
    <row r="812" customFormat="1" x14ac:dyDescent="0.3"/>
    <row r="813" customFormat="1" x14ac:dyDescent="0.3"/>
    <row r="814" customFormat="1" x14ac:dyDescent="0.3"/>
    <row r="815" customFormat="1" x14ac:dyDescent="0.3"/>
    <row r="816" customFormat="1" x14ac:dyDescent="0.3"/>
    <row r="817" customFormat="1" x14ac:dyDescent="0.3"/>
    <row r="818" customFormat="1" x14ac:dyDescent="0.3"/>
    <row r="819" customFormat="1" x14ac:dyDescent="0.3"/>
    <row r="820" customFormat="1" x14ac:dyDescent="0.3"/>
    <row r="821" customFormat="1" x14ac:dyDescent="0.3"/>
    <row r="822" customFormat="1" x14ac:dyDescent="0.3"/>
    <row r="823" customFormat="1" x14ac:dyDescent="0.3"/>
    <row r="824" customFormat="1" x14ac:dyDescent="0.3"/>
    <row r="825" customFormat="1" x14ac:dyDescent="0.3"/>
    <row r="826" customFormat="1" x14ac:dyDescent="0.3"/>
    <row r="827" customFormat="1" x14ac:dyDescent="0.3"/>
    <row r="828" customFormat="1" x14ac:dyDescent="0.3"/>
    <row r="829" customFormat="1" x14ac:dyDescent="0.3"/>
    <row r="830" customFormat="1" x14ac:dyDescent="0.3"/>
    <row r="831" customFormat="1" x14ac:dyDescent="0.3"/>
    <row r="832" customFormat="1" x14ac:dyDescent="0.3"/>
    <row r="833" customFormat="1" x14ac:dyDescent="0.3"/>
    <row r="834" customFormat="1" x14ac:dyDescent="0.3"/>
    <row r="835" customFormat="1" x14ac:dyDescent="0.3"/>
    <row r="836" customFormat="1" x14ac:dyDescent="0.3"/>
    <row r="837" customFormat="1" x14ac:dyDescent="0.3"/>
    <row r="838" customFormat="1" x14ac:dyDescent="0.3"/>
    <row r="839" customFormat="1" x14ac:dyDescent="0.3"/>
    <row r="840" customFormat="1" x14ac:dyDescent="0.3"/>
    <row r="841" customFormat="1" x14ac:dyDescent="0.3"/>
    <row r="842" customFormat="1" x14ac:dyDescent="0.3"/>
    <row r="843" customFormat="1" x14ac:dyDescent="0.3"/>
    <row r="844" customFormat="1" x14ac:dyDescent="0.3"/>
    <row r="845" customFormat="1" x14ac:dyDescent="0.3"/>
    <row r="846" customFormat="1" x14ac:dyDescent="0.3"/>
    <row r="847" customFormat="1" x14ac:dyDescent="0.3"/>
    <row r="848" customFormat="1" x14ac:dyDescent="0.3"/>
    <row r="849" customFormat="1" x14ac:dyDescent="0.3"/>
    <row r="850" customFormat="1" x14ac:dyDescent="0.3"/>
    <row r="851" customFormat="1" x14ac:dyDescent="0.3"/>
    <row r="852" customFormat="1" x14ac:dyDescent="0.3"/>
    <row r="853" customFormat="1" x14ac:dyDescent="0.3"/>
    <row r="854" customFormat="1" x14ac:dyDescent="0.3"/>
    <row r="855" customFormat="1" x14ac:dyDescent="0.3"/>
    <row r="856" customFormat="1" x14ac:dyDescent="0.3"/>
    <row r="857" customFormat="1" x14ac:dyDescent="0.3"/>
    <row r="858" customFormat="1" x14ac:dyDescent="0.3"/>
    <row r="859" customFormat="1" x14ac:dyDescent="0.3"/>
    <row r="860" customFormat="1" x14ac:dyDescent="0.3"/>
    <row r="861" customFormat="1" x14ac:dyDescent="0.3"/>
    <row r="862" customFormat="1" x14ac:dyDescent="0.3"/>
    <row r="863" customFormat="1" x14ac:dyDescent="0.3"/>
    <row r="864" customFormat="1" x14ac:dyDescent="0.3"/>
    <row r="865" customFormat="1" x14ac:dyDescent="0.3"/>
    <row r="866" customFormat="1" x14ac:dyDescent="0.3"/>
    <row r="867" customFormat="1" x14ac:dyDescent="0.3"/>
    <row r="868" customFormat="1" x14ac:dyDescent="0.3"/>
    <row r="869" customFormat="1" x14ac:dyDescent="0.3"/>
    <row r="870" customFormat="1" x14ac:dyDescent="0.3"/>
    <row r="871" customFormat="1" x14ac:dyDescent="0.3"/>
    <row r="872" customFormat="1" x14ac:dyDescent="0.3"/>
    <row r="873" customFormat="1" x14ac:dyDescent="0.3"/>
    <row r="874" customFormat="1" x14ac:dyDescent="0.3"/>
    <row r="875" customFormat="1" x14ac:dyDescent="0.3"/>
    <row r="876" customFormat="1" x14ac:dyDescent="0.3"/>
    <row r="877" customFormat="1" x14ac:dyDescent="0.3"/>
    <row r="878" customFormat="1" x14ac:dyDescent="0.3"/>
    <row r="879" customFormat="1" x14ac:dyDescent="0.3"/>
    <row r="880" customFormat="1" x14ac:dyDescent="0.3"/>
    <row r="881" customFormat="1" x14ac:dyDescent="0.3"/>
    <row r="882" customFormat="1" x14ac:dyDescent="0.3"/>
    <row r="883" customFormat="1" x14ac:dyDescent="0.3"/>
    <row r="884" customFormat="1" x14ac:dyDescent="0.3"/>
    <row r="885" customFormat="1" x14ac:dyDescent="0.3"/>
    <row r="886" customFormat="1" x14ac:dyDescent="0.3"/>
    <row r="887" customFormat="1" x14ac:dyDescent="0.3"/>
    <row r="888" customFormat="1" x14ac:dyDescent="0.3"/>
    <row r="889" customFormat="1" x14ac:dyDescent="0.3"/>
    <row r="890" customFormat="1" x14ac:dyDescent="0.3"/>
    <row r="891" customFormat="1" x14ac:dyDescent="0.3"/>
    <row r="892" customFormat="1" x14ac:dyDescent="0.3"/>
    <row r="893" customFormat="1" x14ac:dyDescent="0.3"/>
    <row r="894" customFormat="1" x14ac:dyDescent="0.3"/>
    <row r="895" customFormat="1" x14ac:dyDescent="0.3"/>
    <row r="896" customFormat="1" x14ac:dyDescent="0.3"/>
    <row r="897" customFormat="1" x14ac:dyDescent="0.3"/>
    <row r="898" customFormat="1" x14ac:dyDescent="0.3"/>
    <row r="899" customFormat="1" x14ac:dyDescent="0.3"/>
    <row r="900" customFormat="1" x14ac:dyDescent="0.3"/>
    <row r="901" customFormat="1" x14ac:dyDescent="0.3"/>
    <row r="902" customFormat="1" x14ac:dyDescent="0.3"/>
    <row r="903" customFormat="1" x14ac:dyDescent="0.3"/>
    <row r="904" customFormat="1" x14ac:dyDescent="0.3"/>
    <row r="905" customFormat="1" x14ac:dyDescent="0.3"/>
    <row r="906" customFormat="1" x14ac:dyDescent="0.3"/>
    <row r="907" customFormat="1" x14ac:dyDescent="0.3"/>
    <row r="908" customFormat="1" x14ac:dyDescent="0.3"/>
    <row r="909" customFormat="1" x14ac:dyDescent="0.3"/>
    <row r="910" customFormat="1" x14ac:dyDescent="0.3"/>
    <row r="911" customFormat="1" x14ac:dyDescent="0.3"/>
    <row r="912" customFormat="1" x14ac:dyDescent="0.3"/>
    <row r="913" customFormat="1" x14ac:dyDescent="0.3"/>
    <row r="914" customFormat="1" x14ac:dyDescent="0.3"/>
    <row r="915" customFormat="1" x14ac:dyDescent="0.3"/>
    <row r="916" customFormat="1" x14ac:dyDescent="0.3"/>
    <row r="917" customFormat="1" x14ac:dyDescent="0.3"/>
    <row r="918" customFormat="1" x14ac:dyDescent="0.3"/>
    <row r="919" customFormat="1" x14ac:dyDescent="0.3"/>
    <row r="920" customFormat="1" x14ac:dyDescent="0.3"/>
    <row r="921" customFormat="1" x14ac:dyDescent="0.3"/>
    <row r="922" customFormat="1" x14ac:dyDescent="0.3"/>
    <row r="923" customFormat="1" x14ac:dyDescent="0.3"/>
    <row r="924" customFormat="1" x14ac:dyDescent="0.3"/>
    <row r="925" customFormat="1" x14ac:dyDescent="0.3"/>
    <row r="926" customFormat="1" x14ac:dyDescent="0.3"/>
    <row r="927" customFormat="1" x14ac:dyDescent="0.3"/>
    <row r="928" customFormat="1" x14ac:dyDescent="0.3"/>
    <row r="929" customFormat="1" x14ac:dyDescent="0.3"/>
    <row r="930" customFormat="1" x14ac:dyDescent="0.3"/>
    <row r="931" customFormat="1" x14ac:dyDescent="0.3"/>
    <row r="932" customFormat="1" x14ac:dyDescent="0.3"/>
    <row r="933" customFormat="1" x14ac:dyDescent="0.3"/>
    <row r="934" customFormat="1" x14ac:dyDescent="0.3"/>
    <row r="935" customFormat="1" x14ac:dyDescent="0.3"/>
    <row r="936" customFormat="1" x14ac:dyDescent="0.3"/>
    <row r="937" customFormat="1" x14ac:dyDescent="0.3"/>
    <row r="938" customFormat="1" x14ac:dyDescent="0.3"/>
    <row r="939" customFormat="1" x14ac:dyDescent="0.3"/>
    <row r="940" customFormat="1" x14ac:dyDescent="0.3"/>
    <row r="941" customFormat="1" x14ac:dyDescent="0.3"/>
    <row r="942" customFormat="1" x14ac:dyDescent="0.3"/>
    <row r="943" customFormat="1" x14ac:dyDescent="0.3"/>
    <row r="944" customFormat="1" x14ac:dyDescent="0.3"/>
    <row r="945" customFormat="1" x14ac:dyDescent="0.3"/>
    <row r="946" customFormat="1" x14ac:dyDescent="0.3"/>
    <row r="947" customFormat="1" x14ac:dyDescent="0.3"/>
    <row r="948" customFormat="1" x14ac:dyDescent="0.3"/>
    <row r="949" customFormat="1" x14ac:dyDescent="0.3"/>
    <row r="950" customFormat="1" x14ac:dyDescent="0.3"/>
    <row r="951" customFormat="1" x14ac:dyDescent="0.3"/>
    <row r="952" customFormat="1" x14ac:dyDescent="0.3"/>
    <row r="953" customFormat="1" x14ac:dyDescent="0.3"/>
    <row r="954" customFormat="1" x14ac:dyDescent="0.3"/>
    <row r="955" customFormat="1" x14ac:dyDescent="0.3"/>
    <row r="956" customFormat="1" x14ac:dyDescent="0.3"/>
    <row r="957" customFormat="1" x14ac:dyDescent="0.3"/>
    <row r="958" customFormat="1" x14ac:dyDescent="0.3"/>
    <row r="959" customFormat="1" x14ac:dyDescent="0.3"/>
    <row r="960" customFormat="1" x14ac:dyDescent="0.3"/>
    <row r="961" customFormat="1" x14ac:dyDescent="0.3"/>
    <row r="962" customFormat="1" x14ac:dyDescent="0.3"/>
    <row r="963" customFormat="1" x14ac:dyDescent="0.3"/>
    <row r="964" customFormat="1" x14ac:dyDescent="0.3"/>
    <row r="965" customFormat="1" x14ac:dyDescent="0.3"/>
    <row r="966" customFormat="1" x14ac:dyDescent="0.3"/>
    <row r="967" customFormat="1" x14ac:dyDescent="0.3"/>
    <row r="968" customFormat="1" x14ac:dyDescent="0.3"/>
    <row r="969" customFormat="1" x14ac:dyDescent="0.3"/>
    <row r="970" customFormat="1" x14ac:dyDescent="0.3"/>
    <row r="971" customFormat="1" x14ac:dyDescent="0.3"/>
    <row r="972" customFormat="1" x14ac:dyDescent="0.3"/>
    <row r="973" customFormat="1" x14ac:dyDescent="0.3"/>
    <row r="974" customFormat="1" x14ac:dyDescent="0.3"/>
    <row r="975" customFormat="1" x14ac:dyDescent="0.3"/>
    <row r="976" customFormat="1" x14ac:dyDescent="0.3"/>
    <row r="977" customFormat="1" x14ac:dyDescent="0.3"/>
    <row r="978" customFormat="1" x14ac:dyDescent="0.3"/>
    <row r="979" customFormat="1" x14ac:dyDescent="0.3"/>
    <row r="980" customFormat="1" x14ac:dyDescent="0.3"/>
    <row r="981" customFormat="1" x14ac:dyDescent="0.3"/>
    <row r="982" customFormat="1" x14ac:dyDescent="0.3"/>
    <row r="983" customFormat="1" x14ac:dyDescent="0.3"/>
    <row r="984" customFormat="1" x14ac:dyDescent="0.3"/>
    <row r="985" customFormat="1" x14ac:dyDescent="0.3"/>
    <row r="986" customFormat="1" x14ac:dyDescent="0.3"/>
    <row r="987" customFormat="1" x14ac:dyDescent="0.3"/>
    <row r="988" customFormat="1" x14ac:dyDescent="0.3"/>
    <row r="989" customFormat="1" x14ac:dyDescent="0.3"/>
    <row r="990" customFormat="1" x14ac:dyDescent="0.3"/>
    <row r="991" customFormat="1" x14ac:dyDescent="0.3"/>
    <row r="992" customFormat="1" x14ac:dyDescent="0.3"/>
    <row r="993" customFormat="1" x14ac:dyDescent="0.3"/>
    <row r="994" customFormat="1" x14ac:dyDescent="0.3"/>
    <row r="995" customFormat="1" x14ac:dyDescent="0.3"/>
    <row r="996" customFormat="1" x14ac:dyDescent="0.3"/>
    <row r="997" customFormat="1" x14ac:dyDescent="0.3"/>
    <row r="998" customFormat="1" x14ac:dyDescent="0.3"/>
    <row r="999" customFormat="1" x14ac:dyDescent="0.3"/>
    <row r="1000" customFormat="1" x14ac:dyDescent="0.3"/>
    <row r="1001" customFormat="1" x14ac:dyDescent="0.3"/>
    <row r="1002" customFormat="1" x14ac:dyDescent="0.3"/>
    <row r="1003" customFormat="1" x14ac:dyDescent="0.3"/>
    <row r="1004" customFormat="1" x14ac:dyDescent="0.3"/>
    <row r="1005" customFormat="1" x14ac:dyDescent="0.3"/>
    <row r="1006" customFormat="1" x14ac:dyDescent="0.3"/>
    <row r="1007" customFormat="1" x14ac:dyDescent="0.3"/>
    <row r="1008" customFormat="1" x14ac:dyDescent="0.3"/>
    <row r="1009" customFormat="1" x14ac:dyDescent="0.3"/>
    <row r="1010" customFormat="1" x14ac:dyDescent="0.3"/>
    <row r="1011" customFormat="1" x14ac:dyDescent="0.3"/>
    <row r="1012" customFormat="1" x14ac:dyDescent="0.3"/>
    <row r="1013" customFormat="1" x14ac:dyDescent="0.3"/>
    <row r="1014" customFormat="1" x14ac:dyDescent="0.3"/>
    <row r="1015" customFormat="1" x14ac:dyDescent="0.3"/>
    <row r="1016" customFormat="1" x14ac:dyDescent="0.3"/>
    <row r="1017" customFormat="1" x14ac:dyDescent="0.3"/>
    <row r="1018" customFormat="1" x14ac:dyDescent="0.3"/>
    <row r="1019" customFormat="1" x14ac:dyDescent="0.3"/>
    <row r="1020" customFormat="1" x14ac:dyDescent="0.3"/>
    <row r="1021" customFormat="1" x14ac:dyDescent="0.3"/>
    <row r="1022" customFormat="1" x14ac:dyDescent="0.3"/>
    <row r="1023" customFormat="1" x14ac:dyDescent="0.3"/>
    <row r="1024" customFormat="1" x14ac:dyDescent="0.3"/>
    <row r="1025" customFormat="1" x14ac:dyDescent="0.3"/>
    <row r="1026" customFormat="1" x14ac:dyDescent="0.3"/>
    <row r="1027" customFormat="1" x14ac:dyDescent="0.3"/>
    <row r="1028" customFormat="1" x14ac:dyDescent="0.3"/>
    <row r="1029" customFormat="1" x14ac:dyDescent="0.3"/>
    <row r="1030" customFormat="1" x14ac:dyDescent="0.3"/>
    <row r="1031" customFormat="1" x14ac:dyDescent="0.3"/>
    <row r="1032" customFormat="1" x14ac:dyDescent="0.3"/>
    <row r="1033" customFormat="1" x14ac:dyDescent="0.3"/>
    <row r="1034" customFormat="1" x14ac:dyDescent="0.3"/>
    <row r="1035" customFormat="1" x14ac:dyDescent="0.3"/>
    <row r="1036" customFormat="1" x14ac:dyDescent="0.3"/>
    <row r="1037" customFormat="1" x14ac:dyDescent="0.3"/>
    <row r="1038" customFormat="1" x14ac:dyDescent="0.3"/>
    <row r="1039" customFormat="1" x14ac:dyDescent="0.3"/>
    <row r="1040" customFormat="1" x14ac:dyDescent="0.3"/>
    <row r="1041" customFormat="1" x14ac:dyDescent="0.3"/>
    <row r="1042" customFormat="1" x14ac:dyDescent="0.3"/>
    <row r="1043" customFormat="1" x14ac:dyDescent="0.3"/>
    <row r="1044" customFormat="1" x14ac:dyDescent="0.3"/>
    <row r="1045" customFormat="1" x14ac:dyDescent="0.3"/>
    <row r="1046" customFormat="1" x14ac:dyDescent="0.3"/>
    <row r="1047" customFormat="1" x14ac:dyDescent="0.3"/>
    <row r="1048" customFormat="1" x14ac:dyDescent="0.3"/>
    <row r="1049" customFormat="1" x14ac:dyDescent="0.3"/>
    <row r="1050" customFormat="1" x14ac:dyDescent="0.3"/>
    <row r="1051" customFormat="1" x14ac:dyDescent="0.3"/>
    <row r="1052" customFormat="1" x14ac:dyDescent="0.3"/>
    <row r="1053" customFormat="1" x14ac:dyDescent="0.3"/>
    <row r="1054" customFormat="1" x14ac:dyDescent="0.3"/>
    <row r="1055" customFormat="1" x14ac:dyDescent="0.3"/>
    <row r="1056" customFormat="1" x14ac:dyDescent="0.3"/>
    <row r="1057" customFormat="1" x14ac:dyDescent="0.3"/>
    <row r="1058" customFormat="1" x14ac:dyDescent="0.3"/>
    <row r="1059" customFormat="1" x14ac:dyDescent="0.3"/>
    <row r="1060" customFormat="1" x14ac:dyDescent="0.3"/>
    <row r="1061" customFormat="1" x14ac:dyDescent="0.3"/>
    <row r="1062" customFormat="1" x14ac:dyDescent="0.3"/>
    <row r="1063" customFormat="1" x14ac:dyDescent="0.3"/>
    <row r="1064" customFormat="1" x14ac:dyDescent="0.3"/>
    <row r="1065" customFormat="1" x14ac:dyDescent="0.3"/>
    <row r="1066" customFormat="1" x14ac:dyDescent="0.3"/>
    <row r="1067" customFormat="1" x14ac:dyDescent="0.3"/>
    <row r="1068" customFormat="1" x14ac:dyDescent="0.3"/>
    <row r="1069" customFormat="1" x14ac:dyDescent="0.3"/>
    <row r="1070" customFormat="1" x14ac:dyDescent="0.3"/>
    <row r="1071" customFormat="1" x14ac:dyDescent="0.3"/>
    <row r="1072" customFormat="1" x14ac:dyDescent="0.3"/>
    <row r="1073" customFormat="1" x14ac:dyDescent="0.3"/>
    <row r="1074" customFormat="1" x14ac:dyDescent="0.3"/>
    <row r="1075" customFormat="1" x14ac:dyDescent="0.3"/>
    <row r="1076" customFormat="1" x14ac:dyDescent="0.3"/>
    <row r="1077" customFormat="1" x14ac:dyDescent="0.3"/>
    <row r="1078" customFormat="1" x14ac:dyDescent="0.3"/>
    <row r="1079" customFormat="1" x14ac:dyDescent="0.3"/>
    <row r="1080" customFormat="1" x14ac:dyDescent="0.3"/>
    <row r="1081" customFormat="1" x14ac:dyDescent="0.3"/>
    <row r="1082" customFormat="1" x14ac:dyDescent="0.3"/>
    <row r="1083" customFormat="1" x14ac:dyDescent="0.3"/>
    <row r="1084" customFormat="1" x14ac:dyDescent="0.3"/>
    <row r="1085" customFormat="1" x14ac:dyDescent="0.3"/>
    <row r="1086" customFormat="1" x14ac:dyDescent="0.3"/>
    <row r="1087" customFormat="1" x14ac:dyDescent="0.3"/>
    <row r="1088" customFormat="1" x14ac:dyDescent="0.3"/>
    <row r="1089" customFormat="1" x14ac:dyDescent="0.3"/>
    <row r="1090" customFormat="1" x14ac:dyDescent="0.3"/>
    <row r="1091" customFormat="1" x14ac:dyDescent="0.3"/>
    <row r="1092" customFormat="1" x14ac:dyDescent="0.3"/>
    <row r="1093" customFormat="1" x14ac:dyDescent="0.3"/>
    <row r="1094" customFormat="1" x14ac:dyDescent="0.3"/>
    <row r="1095" customFormat="1" x14ac:dyDescent="0.3"/>
    <row r="1096" customFormat="1" x14ac:dyDescent="0.3"/>
    <row r="1097" customFormat="1" x14ac:dyDescent="0.3"/>
    <row r="1098" customFormat="1" x14ac:dyDescent="0.3"/>
    <row r="1099" customFormat="1" x14ac:dyDescent="0.3"/>
    <row r="1100" customFormat="1" x14ac:dyDescent="0.3"/>
    <row r="1101" customFormat="1" x14ac:dyDescent="0.3"/>
    <row r="1102" customFormat="1" x14ac:dyDescent="0.3"/>
    <row r="1103" customFormat="1" x14ac:dyDescent="0.3"/>
    <row r="1104" customFormat="1" x14ac:dyDescent="0.3"/>
    <row r="1105" customFormat="1" x14ac:dyDescent="0.3"/>
    <row r="1106" customFormat="1" x14ac:dyDescent="0.3"/>
    <row r="1107" customFormat="1" x14ac:dyDescent="0.3"/>
    <row r="1108" customFormat="1" x14ac:dyDescent="0.3"/>
    <row r="1109" customFormat="1" x14ac:dyDescent="0.3"/>
    <row r="1110" customFormat="1" x14ac:dyDescent="0.3"/>
    <row r="1111" customFormat="1" x14ac:dyDescent="0.3"/>
    <row r="1112" customFormat="1" x14ac:dyDescent="0.3"/>
    <row r="1113" customFormat="1" x14ac:dyDescent="0.3"/>
    <row r="1114" customFormat="1" x14ac:dyDescent="0.3"/>
    <row r="1115" customFormat="1" x14ac:dyDescent="0.3"/>
    <row r="1116" customFormat="1" x14ac:dyDescent="0.3"/>
    <row r="1117" customFormat="1" x14ac:dyDescent="0.3"/>
    <row r="1118" customFormat="1" x14ac:dyDescent="0.3"/>
    <row r="1119" customFormat="1" x14ac:dyDescent="0.3"/>
    <row r="1120" customFormat="1" x14ac:dyDescent="0.3"/>
    <row r="1121" customFormat="1" x14ac:dyDescent="0.3"/>
    <row r="1122" customFormat="1" x14ac:dyDescent="0.3"/>
    <row r="1123" customFormat="1" x14ac:dyDescent="0.3"/>
    <row r="1124" customFormat="1" x14ac:dyDescent="0.3"/>
    <row r="1125" customFormat="1" x14ac:dyDescent="0.3"/>
    <row r="1126" customFormat="1" x14ac:dyDescent="0.3"/>
    <row r="1127" customFormat="1" x14ac:dyDescent="0.3"/>
    <row r="1128" customFormat="1" x14ac:dyDescent="0.3"/>
    <row r="1129" customFormat="1" x14ac:dyDescent="0.3"/>
    <row r="1130" customFormat="1" x14ac:dyDescent="0.3"/>
    <row r="1131" customFormat="1" x14ac:dyDescent="0.3"/>
    <row r="1132" customFormat="1" x14ac:dyDescent="0.3"/>
    <row r="1133" customFormat="1" x14ac:dyDescent="0.3"/>
    <row r="1134" customFormat="1" x14ac:dyDescent="0.3"/>
    <row r="1135" customFormat="1" x14ac:dyDescent="0.3"/>
    <row r="1136" customFormat="1" x14ac:dyDescent="0.3"/>
    <row r="1137" customFormat="1" x14ac:dyDescent="0.3"/>
    <row r="1138" customFormat="1" x14ac:dyDescent="0.3"/>
    <row r="1139" customFormat="1" x14ac:dyDescent="0.3"/>
    <row r="1140" customFormat="1" x14ac:dyDescent="0.3"/>
    <row r="1141" customFormat="1" x14ac:dyDescent="0.3"/>
    <row r="1142" customFormat="1" x14ac:dyDescent="0.3"/>
    <row r="1143" customFormat="1" x14ac:dyDescent="0.3"/>
    <row r="1144" customFormat="1" x14ac:dyDescent="0.3"/>
    <row r="1145" customFormat="1" x14ac:dyDescent="0.3"/>
    <row r="1146" customFormat="1" x14ac:dyDescent="0.3"/>
    <row r="1147" customFormat="1" x14ac:dyDescent="0.3"/>
    <row r="1148" customFormat="1" x14ac:dyDescent="0.3"/>
    <row r="1149" customFormat="1" x14ac:dyDescent="0.3"/>
    <row r="1150" customFormat="1" x14ac:dyDescent="0.3"/>
    <row r="1151" customFormat="1" x14ac:dyDescent="0.3"/>
    <row r="1152" customFormat="1" x14ac:dyDescent="0.3"/>
    <row r="1153" customFormat="1" x14ac:dyDescent="0.3"/>
    <row r="1154" customFormat="1" x14ac:dyDescent="0.3"/>
    <row r="1155" customFormat="1" x14ac:dyDescent="0.3"/>
    <row r="1156" customFormat="1" x14ac:dyDescent="0.3"/>
    <row r="1157" customFormat="1" x14ac:dyDescent="0.3"/>
    <row r="1158" customFormat="1" x14ac:dyDescent="0.3"/>
    <row r="1159" customFormat="1" x14ac:dyDescent="0.3"/>
    <row r="1160" customFormat="1" x14ac:dyDescent="0.3"/>
    <row r="1161" customFormat="1" x14ac:dyDescent="0.3"/>
    <row r="1162" customFormat="1" x14ac:dyDescent="0.3"/>
    <row r="1163" customFormat="1" x14ac:dyDescent="0.3"/>
    <row r="1164" customFormat="1" x14ac:dyDescent="0.3"/>
    <row r="1165" customFormat="1" x14ac:dyDescent="0.3"/>
    <row r="1166" customFormat="1" x14ac:dyDescent="0.3"/>
    <row r="1167" customFormat="1" x14ac:dyDescent="0.3"/>
    <row r="1168" customFormat="1" x14ac:dyDescent="0.3"/>
    <row r="1169" customFormat="1" x14ac:dyDescent="0.3"/>
    <row r="1170" customFormat="1" x14ac:dyDescent="0.3"/>
    <row r="1171" customFormat="1" x14ac:dyDescent="0.3"/>
    <row r="1172" customFormat="1" x14ac:dyDescent="0.3"/>
    <row r="1173" customFormat="1" x14ac:dyDescent="0.3"/>
    <row r="1174" customFormat="1" x14ac:dyDescent="0.3"/>
    <row r="1175" customFormat="1" x14ac:dyDescent="0.3"/>
    <row r="1176" customFormat="1" x14ac:dyDescent="0.3"/>
    <row r="1177" customFormat="1" x14ac:dyDescent="0.3"/>
    <row r="1178" customFormat="1" x14ac:dyDescent="0.3"/>
    <row r="1179" customFormat="1" x14ac:dyDescent="0.3"/>
    <row r="1180" customFormat="1" x14ac:dyDescent="0.3"/>
    <row r="1181" customFormat="1" x14ac:dyDescent="0.3"/>
    <row r="1182" customFormat="1" x14ac:dyDescent="0.3"/>
    <row r="1183" customFormat="1" x14ac:dyDescent="0.3"/>
    <row r="1184" customFormat="1" x14ac:dyDescent="0.3"/>
    <row r="1185" customFormat="1" x14ac:dyDescent="0.3"/>
    <row r="1186" customFormat="1" x14ac:dyDescent="0.3"/>
    <row r="1187" customFormat="1" x14ac:dyDescent="0.3"/>
    <row r="1188" customFormat="1" x14ac:dyDescent="0.3"/>
    <row r="1189" customFormat="1" x14ac:dyDescent="0.3"/>
    <row r="1190" customFormat="1" x14ac:dyDescent="0.3"/>
    <row r="1191" customFormat="1" x14ac:dyDescent="0.3"/>
    <row r="1192" customFormat="1" x14ac:dyDescent="0.3"/>
    <row r="1193" customFormat="1" x14ac:dyDescent="0.3"/>
    <row r="1194" customFormat="1" x14ac:dyDescent="0.3"/>
    <row r="1195" customFormat="1" x14ac:dyDescent="0.3"/>
    <row r="1196" customFormat="1" x14ac:dyDescent="0.3"/>
    <row r="1197" customFormat="1" x14ac:dyDescent="0.3"/>
    <row r="1198" customFormat="1" x14ac:dyDescent="0.3"/>
    <row r="1199" customFormat="1" x14ac:dyDescent="0.3"/>
    <row r="1200" customFormat="1" x14ac:dyDescent="0.3"/>
    <row r="1201" customFormat="1" x14ac:dyDescent="0.3"/>
    <row r="1202" customFormat="1" x14ac:dyDescent="0.3"/>
    <row r="1203" customFormat="1" x14ac:dyDescent="0.3"/>
    <row r="1204" customFormat="1" x14ac:dyDescent="0.3"/>
    <row r="1205" customFormat="1" x14ac:dyDescent="0.3"/>
    <row r="1206" customFormat="1" x14ac:dyDescent="0.3"/>
    <row r="1207" customFormat="1" x14ac:dyDescent="0.3"/>
    <row r="1208" customFormat="1" x14ac:dyDescent="0.3"/>
    <row r="1209" customFormat="1" x14ac:dyDescent="0.3"/>
    <row r="1210" customFormat="1" x14ac:dyDescent="0.3"/>
    <row r="1211" customFormat="1" x14ac:dyDescent="0.3"/>
    <row r="1212" customFormat="1" x14ac:dyDescent="0.3"/>
    <row r="1213" customFormat="1" x14ac:dyDescent="0.3"/>
    <row r="1214" customFormat="1" x14ac:dyDescent="0.3"/>
    <row r="1215" customFormat="1" x14ac:dyDescent="0.3"/>
    <row r="1216" customFormat="1" x14ac:dyDescent="0.3"/>
    <row r="1217" customFormat="1" x14ac:dyDescent="0.3"/>
    <row r="1218" customFormat="1" x14ac:dyDescent="0.3"/>
    <row r="1219" customFormat="1" x14ac:dyDescent="0.3"/>
    <row r="1220" customFormat="1" x14ac:dyDescent="0.3"/>
    <row r="1221" customFormat="1" x14ac:dyDescent="0.3"/>
    <row r="1222" customFormat="1" x14ac:dyDescent="0.3"/>
    <row r="1223" customFormat="1" x14ac:dyDescent="0.3"/>
    <row r="1224" customFormat="1" x14ac:dyDescent="0.3"/>
    <row r="1225" customFormat="1" x14ac:dyDescent="0.3"/>
    <row r="1226" customFormat="1" x14ac:dyDescent="0.3"/>
    <row r="1227" customFormat="1" x14ac:dyDescent="0.3"/>
    <row r="1228" customFormat="1" x14ac:dyDescent="0.3"/>
    <row r="1229" customFormat="1" x14ac:dyDescent="0.3"/>
    <row r="1230" customFormat="1" x14ac:dyDescent="0.3"/>
    <row r="1231" customFormat="1" x14ac:dyDescent="0.3"/>
    <row r="1232" customFormat="1" x14ac:dyDescent="0.3"/>
    <row r="1233" customFormat="1" x14ac:dyDescent="0.3"/>
    <row r="1234" customFormat="1" x14ac:dyDescent="0.3"/>
    <row r="1235" customFormat="1" x14ac:dyDescent="0.3"/>
    <row r="1236" customFormat="1" x14ac:dyDescent="0.3"/>
    <row r="1237" customFormat="1" x14ac:dyDescent="0.3"/>
    <row r="1238" customFormat="1" x14ac:dyDescent="0.3"/>
    <row r="1239" customFormat="1" x14ac:dyDescent="0.3"/>
    <row r="1240" customFormat="1" x14ac:dyDescent="0.3"/>
    <row r="1241" customFormat="1" x14ac:dyDescent="0.3"/>
    <row r="1242" customFormat="1" x14ac:dyDescent="0.3"/>
    <row r="1243" customFormat="1" x14ac:dyDescent="0.3"/>
    <row r="1244" customFormat="1" x14ac:dyDescent="0.3"/>
    <row r="1245" customFormat="1" x14ac:dyDescent="0.3"/>
    <row r="1246" customFormat="1" x14ac:dyDescent="0.3"/>
    <row r="1247" customFormat="1" x14ac:dyDescent="0.3"/>
    <row r="1248" customFormat="1" x14ac:dyDescent="0.3"/>
    <row r="1249" customFormat="1" x14ac:dyDescent="0.3"/>
    <row r="1250" customFormat="1" x14ac:dyDescent="0.3"/>
    <row r="1251" customFormat="1" x14ac:dyDescent="0.3"/>
    <row r="1252" customFormat="1" x14ac:dyDescent="0.3"/>
    <row r="1253" customFormat="1" x14ac:dyDescent="0.3"/>
    <row r="1254" customFormat="1" x14ac:dyDescent="0.3"/>
    <row r="1255" customFormat="1" x14ac:dyDescent="0.3"/>
    <row r="1256" customFormat="1" x14ac:dyDescent="0.3"/>
    <row r="1257" customFormat="1" x14ac:dyDescent="0.3"/>
    <row r="1258" customFormat="1" x14ac:dyDescent="0.3"/>
    <row r="1259" customFormat="1" x14ac:dyDescent="0.3"/>
    <row r="1260" customFormat="1" x14ac:dyDescent="0.3"/>
    <row r="1261" customFormat="1" ht="6.75" customHeight="1" x14ac:dyDescent="0.3"/>
    <row r="1262" customFormat="1" ht="6.75" customHeight="1" x14ac:dyDescent="0.3"/>
    <row r="1263" customFormat="1" ht="20.25" customHeight="1" x14ac:dyDescent="0.3"/>
    <row r="1264" customFormat="1" x14ac:dyDescent="0.3"/>
    <row r="1265" customFormat="1" ht="12.75" customHeight="1" x14ac:dyDescent="0.3"/>
    <row r="1266" customFormat="1" x14ac:dyDescent="0.3"/>
  </sheetData>
  <sheetProtection algorithmName="SHA-512" hashValue="Q1Z9OJl4Yv/f5YGbD7CbG8CH1qgjXYQnQh6teNectFXLWzVIQETXQfvwkQZkMBFyNgM6J6gf86sa7XZbQBCWeQ==" saltValue="AZWHVFwXYM87LUDzBoHWYg==" spinCount="100000" sheet="1" objects="1" scenarios="1"/>
  <mergeCells count="35">
    <mergeCell ref="B1:P1"/>
    <mergeCell ref="B2:P2"/>
    <mergeCell ref="B3:P3"/>
    <mergeCell ref="B5:D5"/>
    <mergeCell ref="F5:K5"/>
    <mergeCell ref="J34:M34"/>
    <mergeCell ref="I26:J26"/>
    <mergeCell ref="O34:P34"/>
    <mergeCell ref="B22:P22"/>
    <mergeCell ref="M23:N23"/>
    <mergeCell ref="O23:P23"/>
    <mergeCell ref="M24:N24"/>
    <mergeCell ref="B34:E34"/>
    <mergeCell ref="G34:H34"/>
    <mergeCell ref="B29:P29"/>
    <mergeCell ref="B26:F26"/>
    <mergeCell ref="G25:H25"/>
    <mergeCell ref="G26:H26"/>
    <mergeCell ref="I25:J25"/>
    <mergeCell ref="M25:N25"/>
    <mergeCell ref="M26:N26"/>
    <mergeCell ref="F6:N6"/>
    <mergeCell ref="F7:N7"/>
    <mergeCell ref="B13:P13"/>
    <mergeCell ref="C16:P16"/>
    <mergeCell ref="B25:F25"/>
    <mergeCell ref="B12:P12"/>
    <mergeCell ref="B15:P15"/>
    <mergeCell ref="C17:P17"/>
    <mergeCell ref="C18:P18"/>
    <mergeCell ref="C19:P19"/>
    <mergeCell ref="J8:L8"/>
    <mergeCell ref="K9:L9"/>
    <mergeCell ref="E8:I8"/>
    <mergeCell ref="E9:I9"/>
  </mergeCells>
  <hyperlinks>
    <hyperlink ref="B13" r:id="rId1" xr:uid="{0E9F2F14-1F66-4D66-9AB7-0FD12A2A17CB}"/>
  </hyperlinks>
  <pageMargins left="0.7" right="0.7" top="0.75" bottom="0.75" header="0.3" footer="0.3"/>
  <pageSetup scale="88" orientation="portrait" horizontalDpi="1200" verticalDpi="1200" r:id="rId2"/>
  <rowBreaks count="1" manualBreakCount="1">
    <brk id="34" max="16383"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F6C44-092A-4C5D-825B-809B46D0CACF}">
  <sheetPr codeName="Sheet16">
    <tabColor rgb="FFF37021"/>
  </sheetPr>
  <dimension ref="A1:Z1266"/>
  <sheetViews>
    <sheetView showGridLines="0" topLeftCell="A12" zoomScaleNormal="100" zoomScaleSheetLayoutView="110" workbookViewId="0">
      <selection activeCell="B22" sqref="B22:P22"/>
    </sheetView>
  </sheetViews>
  <sheetFormatPr defaultColWidth="9.109375" defaultRowHeight="14.4" x14ac:dyDescent="0.3"/>
  <cols>
    <col min="1" max="1" width="1.33203125" style="9" customWidth="1"/>
    <col min="2" max="2" width="4.6640625" style="9" customWidth="1"/>
    <col min="3" max="3" width="6.109375" style="9" customWidth="1"/>
    <col min="4" max="4" width="8.109375" style="9" customWidth="1"/>
    <col min="5" max="5" width="7.6640625" style="9" customWidth="1"/>
    <col min="6" max="6" width="7.44140625" style="9" customWidth="1"/>
    <col min="7" max="7" width="4.5546875" style="9" customWidth="1"/>
    <col min="8" max="8" width="6.109375" style="9" customWidth="1"/>
    <col min="9" max="9" width="6.33203125" style="9" customWidth="1"/>
    <col min="10" max="10" width="4.6640625" style="9" customWidth="1"/>
    <col min="11" max="11" width="7.6640625" style="9" customWidth="1"/>
    <col min="12" max="12" width="9.5546875" style="9" customWidth="1"/>
    <col min="13" max="13" width="8.109375" style="9" customWidth="1"/>
    <col min="14" max="14" width="7.88671875" style="9" customWidth="1"/>
    <col min="15" max="15" width="4.33203125" style="9" customWidth="1"/>
    <col min="16" max="16" width="5.88671875" style="9" customWidth="1"/>
    <col min="17" max="17" width="1.33203125" style="81" customWidth="1"/>
    <col min="18" max="25" width="9.109375" style="9"/>
    <col min="26" max="26" width="9.109375" style="82"/>
    <col min="27" max="16384" width="9.109375" style="9"/>
  </cols>
  <sheetData>
    <row r="1" spans="1:26" s="61" customFormat="1" ht="69.599999999999994" customHeight="1" x14ac:dyDescent="0.3">
      <c r="A1" s="59">
        <v>1</v>
      </c>
      <c r="B1" s="215"/>
      <c r="C1" s="215"/>
      <c r="D1" s="215"/>
      <c r="E1" s="215"/>
      <c r="F1" s="215"/>
      <c r="G1" s="215"/>
      <c r="H1" s="215"/>
      <c r="I1" s="215"/>
      <c r="J1" s="215"/>
      <c r="K1" s="215"/>
      <c r="L1" s="215"/>
      <c r="M1" s="215"/>
      <c r="N1" s="215"/>
      <c r="O1" s="215"/>
      <c r="P1" s="215"/>
      <c r="Q1" s="60"/>
      <c r="Z1" s="59"/>
    </row>
    <row r="2" spans="1:26" s="61" customFormat="1" ht="19.8" customHeight="1" x14ac:dyDescent="0.3">
      <c r="A2" s="59">
        <v>1</v>
      </c>
      <c r="B2" s="215" t="s">
        <v>154</v>
      </c>
      <c r="C2" s="215"/>
      <c r="D2" s="215"/>
      <c r="E2" s="215"/>
      <c r="F2" s="215"/>
      <c r="G2" s="215"/>
      <c r="H2" s="215"/>
      <c r="I2" s="215"/>
      <c r="J2" s="215"/>
      <c r="K2" s="215"/>
      <c r="L2" s="215"/>
      <c r="M2" s="215"/>
      <c r="N2" s="215"/>
      <c r="O2" s="215"/>
      <c r="P2" s="215"/>
      <c r="Q2" s="60"/>
      <c r="Z2" s="59"/>
    </row>
    <row r="3" spans="1:26" s="61" customFormat="1" ht="16.2" customHeight="1" x14ac:dyDescent="0.3">
      <c r="A3" s="59">
        <v>1</v>
      </c>
      <c r="B3" s="215" t="s">
        <v>23</v>
      </c>
      <c r="C3" s="215"/>
      <c r="D3" s="215"/>
      <c r="E3" s="215"/>
      <c r="F3" s="215"/>
      <c r="G3" s="215"/>
      <c r="H3" s="215"/>
      <c r="I3" s="215"/>
      <c r="J3" s="215"/>
      <c r="K3" s="215"/>
      <c r="L3" s="215"/>
      <c r="M3" s="215"/>
      <c r="N3" s="215"/>
      <c r="O3" s="215"/>
      <c r="P3" s="215"/>
      <c r="Q3" s="60"/>
      <c r="Z3" s="59"/>
    </row>
    <row r="4" spans="1:26" s="61" customFormat="1" ht="30.75" customHeight="1" x14ac:dyDescent="0.3">
      <c r="A4" s="59">
        <v>1</v>
      </c>
      <c r="B4" s="62"/>
      <c r="C4" s="62"/>
      <c r="D4" s="63"/>
      <c r="E4" s="63"/>
      <c r="F4" s="63"/>
      <c r="G4" s="63"/>
      <c r="H4" s="63"/>
      <c r="I4" s="63"/>
      <c r="J4" s="63"/>
      <c r="K4" s="63"/>
      <c r="L4" s="63"/>
      <c r="M4" s="9"/>
      <c r="N4" s="9"/>
      <c r="O4" s="9"/>
      <c r="P4" s="9"/>
      <c r="Q4" s="60"/>
      <c r="Z4" s="59"/>
    </row>
    <row r="5" spans="1:26" s="61" customFormat="1" x14ac:dyDescent="0.3">
      <c r="A5" s="59">
        <v>1</v>
      </c>
      <c r="B5" s="216"/>
      <c r="C5" s="217"/>
      <c r="D5" s="217"/>
      <c r="E5" s="64"/>
      <c r="F5" s="218"/>
      <c r="G5" s="218"/>
      <c r="H5" s="218"/>
      <c r="I5" s="218"/>
      <c r="J5" s="218"/>
      <c r="K5" s="218"/>
      <c r="L5" s="64"/>
      <c r="M5" s="64"/>
      <c r="N5" s="64"/>
      <c r="O5" s="64"/>
      <c r="P5" s="65"/>
      <c r="Q5" s="60"/>
      <c r="Z5" s="59"/>
    </row>
    <row r="6" spans="1:26" s="61" customFormat="1" x14ac:dyDescent="0.3">
      <c r="A6" s="59">
        <v>1</v>
      </c>
      <c r="B6" s="66"/>
      <c r="C6" s="67" t="s">
        <v>183</v>
      </c>
      <c r="D6" s="68"/>
      <c r="E6" s="85"/>
      <c r="F6" s="190" t="str">
        <f>IF(Application!D7="","",Application!D7)</f>
        <v/>
      </c>
      <c r="G6" s="190"/>
      <c r="H6" s="190"/>
      <c r="I6" s="190"/>
      <c r="J6" s="190"/>
      <c r="K6" s="190"/>
      <c r="L6" s="190"/>
      <c r="M6" s="190"/>
      <c r="N6" s="190"/>
      <c r="O6" s="63"/>
      <c r="P6" s="69"/>
      <c r="Q6" s="60"/>
      <c r="Z6" s="59"/>
    </row>
    <row r="7" spans="1:26" s="61" customFormat="1" x14ac:dyDescent="0.3">
      <c r="A7" s="59">
        <v>1</v>
      </c>
      <c r="B7" s="66"/>
      <c r="C7" s="67" t="s">
        <v>184</v>
      </c>
      <c r="D7" s="70"/>
      <c r="E7" s="85"/>
      <c r="F7" s="191" t="str">
        <f>IF(Application!D15="","",Application!D15)</f>
        <v/>
      </c>
      <c r="G7" s="191"/>
      <c r="H7" s="191"/>
      <c r="I7" s="191"/>
      <c r="J7" s="191"/>
      <c r="K7" s="191"/>
      <c r="L7" s="191"/>
      <c r="M7" s="191"/>
      <c r="N7" s="191"/>
      <c r="O7" s="63"/>
      <c r="P7" s="69"/>
      <c r="Q7" s="60"/>
      <c r="Z7" s="59"/>
    </row>
    <row r="8" spans="1:26" s="61" customFormat="1" x14ac:dyDescent="0.3">
      <c r="A8" s="59">
        <v>1</v>
      </c>
      <c r="B8" s="66"/>
      <c r="C8" s="67" t="s">
        <v>24</v>
      </c>
      <c r="D8" s="70"/>
      <c r="E8" s="197" t="str">
        <f>IF(Application!J7="","",Application!J7)</f>
        <v/>
      </c>
      <c r="F8" s="197"/>
      <c r="G8" s="197"/>
      <c r="H8" s="197"/>
      <c r="I8" s="197"/>
      <c r="J8" s="197" t="str">
        <f>IF(Application!J8="","",Application!J8)</f>
        <v/>
      </c>
      <c r="K8" s="197"/>
      <c r="L8" s="197"/>
      <c r="M8" s="86" t="s">
        <v>25</v>
      </c>
      <c r="N8" s="87" t="str">
        <f>IF(Application!L8="","",Application!L8)</f>
        <v/>
      </c>
      <c r="O8" s="63"/>
      <c r="P8" s="69"/>
      <c r="Q8" s="60"/>
      <c r="Z8" s="59"/>
    </row>
    <row r="9" spans="1:26" s="61" customFormat="1" x14ac:dyDescent="0.3">
      <c r="A9" s="59">
        <v>1</v>
      </c>
      <c r="B9" s="66"/>
      <c r="C9" s="63"/>
      <c r="D9" s="63"/>
      <c r="E9" s="198" t="s">
        <v>26</v>
      </c>
      <c r="F9" s="198"/>
      <c r="G9" s="198"/>
      <c r="H9" s="198"/>
      <c r="I9" s="198"/>
      <c r="J9" s="78"/>
      <c r="K9" s="198" t="s">
        <v>27</v>
      </c>
      <c r="L9" s="198"/>
      <c r="M9" s="71" t="s">
        <v>147</v>
      </c>
      <c r="N9" s="71" t="s">
        <v>28</v>
      </c>
      <c r="O9" s="63"/>
      <c r="P9" s="69"/>
      <c r="Q9" s="60"/>
      <c r="Z9" s="59"/>
    </row>
    <row r="10" spans="1:26" s="61" customFormat="1" x14ac:dyDescent="0.3">
      <c r="A10" s="59">
        <v>1</v>
      </c>
      <c r="B10" s="72"/>
      <c r="C10" s="73"/>
      <c r="D10" s="73"/>
      <c r="E10" s="73"/>
      <c r="F10" s="73"/>
      <c r="G10" s="73"/>
      <c r="H10" s="73"/>
      <c r="I10" s="73"/>
      <c r="J10" s="73"/>
      <c r="K10" s="73"/>
      <c r="L10" s="73"/>
      <c r="M10" s="73"/>
      <c r="N10" s="73"/>
      <c r="O10" s="73"/>
      <c r="P10" s="74"/>
      <c r="Q10" s="60"/>
      <c r="Z10" s="59"/>
    </row>
    <row r="11" spans="1:26" s="61" customFormat="1" ht="6" customHeight="1" x14ac:dyDescent="0.3">
      <c r="A11" s="59">
        <v>1</v>
      </c>
      <c r="B11" s="63"/>
      <c r="C11" s="63"/>
      <c r="D11" s="63"/>
      <c r="E11" s="63"/>
      <c r="F11" s="63"/>
      <c r="G11" s="63"/>
      <c r="H11" s="63"/>
      <c r="I11" s="63"/>
      <c r="J11" s="63"/>
      <c r="K11" s="63"/>
      <c r="L11" s="63"/>
      <c r="M11" s="63"/>
      <c r="N11" s="63"/>
      <c r="O11" s="63"/>
      <c r="P11" s="63"/>
      <c r="Q11" s="60"/>
      <c r="Z11" s="59"/>
    </row>
    <row r="12" spans="1:26" s="61" customFormat="1" ht="49.5" customHeight="1" x14ac:dyDescent="0.3">
      <c r="A12" s="59">
        <v>1</v>
      </c>
      <c r="B12" s="195" t="s">
        <v>165</v>
      </c>
      <c r="C12" s="195"/>
      <c r="D12" s="195"/>
      <c r="E12" s="195"/>
      <c r="F12" s="195"/>
      <c r="G12" s="195"/>
      <c r="H12" s="195"/>
      <c r="I12" s="195"/>
      <c r="J12" s="195"/>
      <c r="K12" s="195"/>
      <c r="L12" s="195"/>
      <c r="M12" s="195"/>
      <c r="N12" s="195"/>
      <c r="O12" s="195"/>
      <c r="P12" s="195"/>
      <c r="Q12" s="60"/>
      <c r="Z12" s="59"/>
    </row>
    <row r="13" spans="1:26" s="61" customFormat="1" ht="21.6" customHeight="1" x14ac:dyDescent="0.3">
      <c r="A13" s="59"/>
      <c r="B13" s="192" t="s">
        <v>164</v>
      </c>
      <c r="C13" s="192"/>
      <c r="D13" s="192"/>
      <c r="E13" s="192"/>
      <c r="F13" s="192"/>
      <c r="G13" s="192"/>
      <c r="H13" s="192"/>
      <c r="I13" s="192"/>
      <c r="J13" s="192"/>
      <c r="K13" s="192"/>
      <c r="L13" s="192"/>
      <c r="M13" s="192"/>
      <c r="N13" s="192"/>
      <c r="O13" s="192"/>
      <c r="P13" s="192"/>
      <c r="Q13" s="60"/>
      <c r="Z13" s="59"/>
    </row>
    <row r="14" spans="1:26" s="61" customFormat="1" ht="13.8" customHeight="1" x14ac:dyDescent="0.3">
      <c r="A14" s="59"/>
      <c r="B14" s="105"/>
      <c r="C14" s="105"/>
      <c r="D14" s="105"/>
      <c r="E14" s="105"/>
      <c r="F14" s="105"/>
      <c r="G14" s="105"/>
      <c r="H14" s="105"/>
      <c r="I14" s="105"/>
      <c r="J14" s="105"/>
      <c r="K14" s="105"/>
      <c r="L14" s="105"/>
      <c r="M14" s="105"/>
      <c r="N14" s="105"/>
      <c r="O14" s="105"/>
      <c r="P14" s="105"/>
      <c r="Q14" s="60"/>
      <c r="Z14" s="59"/>
    </row>
    <row r="15" spans="1:26" s="61" customFormat="1" ht="35.4" customHeight="1" x14ac:dyDescent="0.3">
      <c r="A15" s="59">
        <v>1</v>
      </c>
      <c r="B15" s="196" t="s">
        <v>29</v>
      </c>
      <c r="C15" s="195"/>
      <c r="D15" s="195"/>
      <c r="E15" s="195"/>
      <c r="F15" s="195"/>
      <c r="G15" s="195"/>
      <c r="H15" s="195"/>
      <c r="I15" s="195"/>
      <c r="J15" s="195"/>
      <c r="K15" s="195"/>
      <c r="L15" s="195"/>
      <c r="M15" s="195"/>
      <c r="N15" s="195"/>
      <c r="O15" s="195"/>
      <c r="P15" s="195"/>
      <c r="Q15" s="60"/>
      <c r="Z15" s="59"/>
    </row>
    <row r="16" spans="1:26" s="61" customFormat="1" ht="15" customHeight="1" x14ac:dyDescent="0.3">
      <c r="A16" s="59"/>
      <c r="B16" s="75" t="s">
        <v>30</v>
      </c>
      <c r="C16" s="193" t="s">
        <v>180</v>
      </c>
      <c r="D16" s="193"/>
      <c r="E16" s="193"/>
      <c r="F16" s="193"/>
      <c r="G16" s="193"/>
      <c r="H16" s="193"/>
      <c r="I16" s="193"/>
      <c r="J16" s="193"/>
      <c r="K16" s="193"/>
      <c r="L16" s="193"/>
      <c r="M16" s="193"/>
      <c r="N16" s="193"/>
      <c r="O16" s="193"/>
      <c r="P16" s="193"/>
      <c r="Q16" s="60"/>
      <c r="Z16" s="59"/>
    </row>
    <row r="17" spans="1:26" s="61" customFormat="1" ht="15" customHeight="1" x14ac:dyDescent="0.3">
      <c r="A17" s="59"/>
      <c r="B17" s="75" t="s">
        <v>30</v>
      </c>
      <c r="C17" s="193" t="s">
        <v>182</v>
      </c>
      <c r="D17" s="193"/>
      <c r="E17" s="193"/>
      <c r="F17" s="193"/>
      <c r="G17" s="193"/>
      <c r="H17" s="193"/>
      <c r="I17" s="193"/>
      <c r="J17" s="193"/>
      <c r="K17" s="193"/>
      <c r="L17" s="193"/>
      <c r="M17" s="193"/>
      <c r="N17" s="193"/>
      <c r="O17" s="193"/>
      <c r="P17" s="193"/>
      <c r="Q17" s="60"/>
      <c r="Z17" s="59"/>
    </row>
    <row r="18" spans="1:26" s="61" customFormat="1" ht="15" customHeight="1" x14ac:dyDescent="0.3">
      <c r="A18" s="59"/>
      <c r="B18" s="75" t="s">
        <v>30</v>
      </c>
      <c r="C18" s="193" t="s">
        <v>148</v>
      </c>
      <c r="D18" s="193"/>
      <c r="E18" s="193"/>
      <c r="F18" s="193"/>
      <c r="G18" s="193"/>
      <c r="H18" s="193"/>
      <c r="I18" s="193"/>
      <c r="J18" s="193"/>
      <c r="K18" s="193"/>
      <c r="L18" s="193"/>
      <c r="M18" s="193"/>
      <c r="N18" s="193"/>
      <c r="O18" s="193"/>
      <c r="P18" s="193"/>
      <c r="Q18" s="60"/>
      <c r="Z18" s="59"/>
    </row>
    <row r="19" spans="1:26" s="61" customFormat="1" ht="15" customHeight="1" x14ac:dyDescent="0.3">
      <c r="A19" s="59"/>
      <c r="B19" s="75" t="s">
        <v>30</v>
      </c>
      <c r="C19" s="193" t="s">
        <v>149</v>
      </c>
      <c r="D19" s="193"/>
      <c r="E19" s="193"/>
      <c r="F19" s="193"/>
      <c r="G19" s="193"/>
      <c r="H19" s="193"/>
      <c r="I19" s="193"/>
      <c r="J19" s="193"/>
      <c r="K19" s="193"/>
      <c r="L19" s="193"/>
      <c r="M19" s="193"/>
      <c r="N19" s="193"/>
      <c r="O19" s="193"/>
      <c r="P19" s="193"/>
      <c r="Q19" s="60"/>
      <c r="Z19" s="59"/>
    </row>
    <row r="20" spans="1:26" s="61" customFormat="1" ht="16.2" customHeight="1" x14ac:dyDescent="0.3">
      <c r="A20" s="59"/>
      <c r="B20" s="75"/>
      <c r="C20" s="83"/>
      <c r="D20" s="83"/>
      <c r="E20" s="83"/>
      <c r="F20" s="83"/>
      <c r="G20" s="83"/>
      <c r="H20" s="83"/>
      <c r="I20" s="83"/>
      <c r="J20" s="83"/>
      <c r="K20" s="83"/>
      <c r="L20" s="83"/>
      <c r="M20" s="83"/>
      <c r="N20" s="83"/>
      <c r="O20" s="83"/>
      <c r="P20" s="83"/>
      <c r="Q20" s="60"/>
      <c r="Z20" s="59"/>
    </row>
    <row r="21" spans="1:26" s="61" customFormat="1" ht="16.2" customHeight="1" x14ac:dyDescent="0.3">
      <c r="A21" s="59"/>
      <c r="B21" s="79" t="s">
        <v>34</v>
      </c>
      <c r="C21" s="79"/>
      <c r="D21" s="63"/>
      <c r="E21" s="76"/>
      <c r="F21" s="76"/>
      <c r="G21" s="63"/>
      <c r="H21" s="63"/>
      <c r="I21" s="76"/>
      <c r="J21" s="76"/>
      <c r="K21" s="76"/>
      <c r="L21" s="76"/>
      <c r="M21" s="63"/>
      <c r="N21" s="63"/>
      <c r="O21" s="76"/>
      <c r="P21" s="63"/>
      <c r="Q21" s="60"/>
      <c r="Z21" s="59"/>
    </row>
    <row r="22" spans="1:26" s="61" customFormat="1" ht="16.2" customHeight="1" x14ac:dyDescent="0.3">
      <c r="A22" s="59"/>
      <c r="B22" s="203" t="s">
        <v>35</v>
      </c>
      <c r="C22" s="203"/>
      <c r="D22" s="203"/>
      <c r="E22" s="203"/>
      <c r="F22" s="203"/>
      <c r="G22" s="203"/>
      <c r="H22" s="203"/>
      <c r="I22" s="203"/>
      <c r="J22" s="203"/>
      <c r="K22" s="203"/>
      <c r="L22" s="203"/>
      <c r="M22" s="203"/>
      <c r="N22" s="203"/>
      <c r="O22" s="203"/>
      <c r="P22" s="203"/>
      <c r="Q22" s="60"/>
      <c r="Z22" s="59"/>
    </row>
    <row r="23" spans="1:26" s="61" customFormat="1" ht="16.2" customHeight="1" x14ac:dyDescent="0.3">
      <c r="A23" s="59"/>
      <c r="C23" s="79"/>
      <c r="D23" s="79"/>
      <c r="E23" s="63"/>
      <c r="F23" s="63"/>
      <c r="G23" s="63"/>
      <c r="L23" s="80"/>
      <c r="M23" s="204"/>
      <c r="N23" s="204"/>
      <c r="O23" s="205"/>
      <c r="P23" s="205"/>
      <c r="Q23" s="60"/>
      <c r="Z23" s="59"/>
    </row>
    <row r="24" spans="1:26" s="61" customFormat="1" ht="16.2" customHeight="1" x14ac:dyDescent="0.3">
      <c r="A24" s="59"/>
      <c r="C24" s="78"/>
      <c r="D24" s="78"/>
      <c r="E24" s="78"/>
      <c r="F24" s="63"/>
      <c r="G24"/>
      <c r="H24"/>
      <c r="M24" s="205" t="s">
        <v>152</v>
      </c>
      <c r="N24" s="205"/>
      <c r="Q24" s="60"/>
      <c r="Z24" s="59"/>
    </row>
    <row r="25" spans="1:26" s="61" customFormat="1" ht="16.2" customHeight="1" thickBot="1" x14ac:dyDescent="0.35">
      <c r="A25" s="59"/>
      <c r="B25" s="194" t="s">
        <v>150</v>
      </c>
      <c r="C25" s="194"/>
      <c r="D25" s="194"/>
      <c r="E25" s="194"/>
      <c r="F25" s="194"/>
      <c r="G25" s="194" t="s">
        <v>153</v>
      </c>
      <c r="H25" s="194"/>
      <c r="I25" s="194" t="s">
        <v>145</v>
      </c>
      <c r="J25" s="194"/>
      <c r="M25" s="213" t="s">
        <v>36</v>
      </c>
      <c r="N25" s="213"/>
      <c r="Q25" s="60"/>
      <c r="Z25" s="59"/>
    </row>
    <row r="26" spans="1:26" s="61" customFormat="1" ht="16.2" customHeight="1" thickBot="1" x14ac:dyDescent="0.35">
      <c r="A26" s="59"/>
      <c r="B26" s="208" t="s">
        <v>155</v>
      </c>
      <c r="C26" s="209"/>
      <c r="D26" s="209"/>
      <c r="E26" s="209"/>
      <c r="F26" s="210"/>
      <c r="G26" s="211">
        <f>'Equipment Details-Furnace'!A3</f>
        <v>0</v>
      </c>
      <c r="H26" s="212"/>
      <c r="I26" s="200">
        <f>'Equipment Details-Furnace'!D3</f>
        <v>0</v>
      </c>
      <c r="J26" s="201"/>
      <c r="M26" s="214">
        <f>'Equipment Details-Furnace'!C3</f>
        <v>0</v>
      </c>
      <c r="N26" s="201"/>
      <c r="O26"/>
      <c r="P26"/>
      <c r="Q26" s="60"/>
      <c r="Z26" s="59"/>
    </row>
    <row r="27" spans="1:26" s="61" customFormat="1" ht="16.2" customHeight="1" x14ac:dyDescent="0.3">
      <c r="A27" s="59"/>
      <c r="B27" s="75"/>
      <c r="C27" s="83"/>
      <c r="D27" s="83"/>
      <c r="E27" s="83"/>
      <c r="F27" s="83"/>
      <c r="G27" s="83"/>
      <c r="H27" s="83"/>
      <c r="I27" s="83"/>
      <c r="J27" s="83"/>
      <c r="K27" s="83"/>
      <c r="L27" s="83"/>
      <c r="M27" s="83"/>
      <c r="N27" s="83"/>
      <c r="O27" s="83"/>
      <c r="P27" s="83"/>
      <c r="Q27" s="60"/>
      <c r="Z27" s="59"/>
    </row>
    <row r="28" spans="1:26" s="61" customFormat="1" ht="14.4" customHeight="1" x14ac:dyDescent="0.3">
      <c r="A28" s="59">
        <v>1</v>
      </c>
      <c r="B28" s="76"/>
      <c r="Q28" s="60"/>
      <c r="Z28" s="59"/>
    </row>
    <row r="29" spans="1:26" s="61" customFormat="1" ht="58.8" customHeight="1" x14ac:dyDescent="0.3">
      <c r="A29" s="59">
        <v>1</v>
      </c>
      <c r="B29" s="207" t="s">
        <v>181</v>
      </c>
      <c r="C29" s="207"/>
      <c r="D29" s="207"/>
      <c r="E29" s="207"/>
      <c r="F29" s="207"/>
      <c r="G29" s="207"/>
      <c r="H29" s="207"/>
      <c r="I29" s="207"/>
      <c r="J29" s="207"/>
      <c r="K29" s="207"/>
      <c r="L29" s="207"/>
      <c r="M29" s="207"/>
      <c r="N29" s="207"/>
      <c r="O29" s="207"/>
      <c r="P29" s="207"/>
      <c r="Q29" s="60"/>
      <c r="Z29" s="59"/>
    </row>
    <row r="30" spans="1:26" s="61" customFormat="1" x14ac:dyDescent="0.3">
      <c r="A30" s="59">
        <v>1</v>
      </c>
      <c r="B30" s="76"/>
      <c r="C30" s="76"/>
      <c r="D30" s="76"/>
      <c r="E30" s="76"/>
      <c r="F30" s="76"/>
      <c r="G30" s="76"/>
      <c r="H30" s="76"/>
      <c r="I30" s="76"/>
      <c r="J30" s="76"/>
      <c r="K30" s="76"/>
      <c r="L30" s="76"/>
      <c r="M30" s="76"/>
      <c r="N30" s="76"/>
      <c r="O30" s="76"/>
      <c r="P30" s="76"/>
      <c r="Q30" s="60"/>
      <c r="Z30" s="59"/>
    </row>
    <row r="31" spans="1:26" s="61" customFormat="1" x14ac:dyDescent="0.3">
      <c r="A31" s="59">
        <v>1</v>
      </c>
      <c r="B31" s="76"/>
      <c r="C31" s="76"/>
      <c r="D31" s="76"/>
      <c r="E31" s="76"/>
      <c r="F31" s="76"/>
      <c r="G31" s="76"/>
      <c r="H31" s="76"/>
      <c r="I31" s="76"/>
      <c r="J31" s="76"/>
      <c r="K31" s="76"/>
      <c r="L31" s="76"/>
      <c r="M31" s="76"/>
      <c r="N31" s="76"/>
      <c r="O31" s="76"/>
      <c r="P31" s="76"/>
      <c r="Q31" s="60"/>
      <c r="Z31" s="59"/>
    </row>
    <row r="32" spans="1:26" s="61" customFormat="1" x14ac:dyDescent="0.3">
      <c r="A32" s="59">
        <v>1</v>
      </c>
      <c r="B32" s="76"/>
      <c r="C32" s="76"/>
      <c r="D32" s="76"/>
      <c r="E32" s="76"/>
      <c r="F32" s="76"/>
      <c r="G32" s="76"/>
      <c r="H32" s="76"/>
      <c r="I32" s="76"/>
      <c r="J32" s="76"/>
      <c r="K32" s="76"/>
      <c r="L32" s="76"/>
      <c r="M32" s="76"/>
      <c r="N32" s="76"/>
      <c r="O32" s="76"/>
      <c r="P32" s="76"/>
      <c r="Q32" s="60"/>
      <c r="Z32" s="59"/>
    </row>
    <row r="33" spans="1:26" s="61" customFormat="1" x14ac:dyDescent="0.3">
      <c r="A33" s="59">
        <v>1</v>
      </c>
      <c r="B33" s="77"/>
      <c r="C33" s="77"/>
      <c r="D33" s="77"/>
      <c r="E33" s="77"/>
      <c r="F33" s="77"/>
      <c r="G33" s="77"/>
      <c r="H33" s="76"/>
      <c r="I33" s="76"/>
      <c r="J33" s="77"/>
      <c r="K33" s="77"/>
      <c r="L33" s="77"/>
      <c r="M33" s="77"/>
      <c r="N33" s="77"/>
      <c r="O33" s="77"/>
      <c r="P33" s="77"/>
      <c r="Q33" s="60"/>
      <c r="Z33" s="59"/>
    </row>
    <row r="34" spans="1:26" s="61" customFormat="1" x14ac:dyDescent="0.3">
      <c r="A34" s="59">
        <v>1</v>
      </c>
      <c r="B34" s="199" t="s">
        <v>31</v>
      </c>
      <c r="C34" s="199"/>
      <c r="D34" s="199"/>
      <c r="E34" s="199"/>
      <c r="F34" s="84"/>
      <c r="G34" s="206" t="s">
        <v>32</v>
      </c>
      <c r="H34" s="206"/>
      <c r="I34" s="76"/>
      <c r="J34" s="199" t="s">
        <v>33</v>
      </c>
      <c r="K34" s="199"/>
      <c r="L34" s="199"/>
      <c r="M34" s="199"/>
      <c r="N34" s="63"/>
      <c r="O34" s="202" t="s">
        <v>32</v>
      </c>
      <c r="P34" s="202"/>
      <c r="Q34" s="60"/>
      <c r="Z34" s="59"/>
    </row>
    <row r="35" spans="1:26" customFormat="1" x14ac:dyDescent="0.3"/>
    <row r="36" spans="1:26" customFormat="1" x14ac:dyDescent="0.3"/>
    <row r="37" spans="1:26" customFormat="1" x14ac:dyDescent="0.3"/>
    <row r="38" spans="1:26" customFormat="1" ht="15" customHeight="1" x14ac:dyDescent="0.3"/>
    <row r="39" spans="1:26" customFormat="1" ht="15" customHeight="1" x14ac:dyDescent="0.3"/>
    <row r="40" spans="1:26" customFormat="1" ht="15.75" customHeight="1" x14ac:dyDescent="0.3"/>
    <row r="41" spans="1:26" customFormat="1" ht="25.95" customHeight="1" x14ac:dyDescent="0.3"/>
    <row r="42" spans="1:26" customFormat="1" ht="25.95" customHeight="1" x14ac:dyDescent="0.3"/>
    <row r="43" spans="1:26" customFormat="1" ht="25.95" customHeight="1" x14ac:dyDescent="0.3"/>
    <row r="44" spans="1:26" customFormat="1" ht="25.95" customHeight="1" x14ac:dyDescent="0.3"/>
    <row r="45" spans="1:26" customFormat="1" ht="25.95" customHeight="1" x14ac:dyDescent="0.3"/>
    <row r="46" spans="1:26" customFormat="1" ht="25.95" customHeight="1" x14ac:dyDescent="0.3"/>
    <row r="47" spans="1:26" customFormat="1" ht="25.95" customHeight="1" x14ac:dyDescent="0.3"/>
    <row r="48" spans="1:26" customFormat="1" ht="25.95" customHeight="1" x14ac:dyDescent="0.3"/>
    <row r="49" customFormat="1" ht="25.95" customHeight="1" x14ac:dyDescent="0.3"/>
    <row r="50" customFormat="1" ht="25.95" customHeight="1" x14ac:dyDescent="0.3"/>
    <row r="51" customFormat="1" ht="25.95" customHeight="1" x14ac:dyDescent="0.3"/>
    <row r="52" customFormat="1" ht="25.95" customHeight="1" x14ac:dyDescent="0.3"/>
    <row r="53" customFormat="1" ht="25.95" customHeight="1" x14ac:dyDescent="0.3"/>
    <row r="54" customFormat="1" ht="25.95" customHeight="1" x14ac:dyDescent="0.3"/>
    <row r="55" customFormat="1" ht="25.95" customHeight="1" x14ac:dyDescent="0.3"/>
    <row r="56" customFormat="1" ht="25.95" customHeight="1" x14ac:dyDescent="0.3"/>
    <row r="57" customFormat="1" ht="25.95" customHeight="1" x14ac:dyDescent="0.3"/>
    <row r="58" customFormat="1" ht="25.95" customHeight="1" x14ac:dyDescent="0.3"/>
    <row r="59" customFormat="1" ht="25.95" customHeight="1" x14ac:dyDescent="0.3"/>
    <row r="60" customFormat="1" ht="25.95" customHeight="1" x14ac:dyDescent="0.3"/>
    <row r="61" customFormat="1" ht="15" customHeight="1" x14ac:dyDescent="0.3"/>
    <row r="62" customFormat="1" x14ac:dyDescent="0.3"/>
    <row r="63" customFormat="1" x14ac:dyDescent="0.3"/>
    <row r="64" customFormat="1" x14ac:dyDescent="0.3"/>
    <row r="65" customFormat="1" x14ac:dyDescent="0.3"/>
    <row r="66" customFormat="1" x14ac:dyDescent="0.3"/>
    <row r="67" customFormat="1" x14ac:dyDescent="0.3"/>
    <row r="68" customFormat="1" x14ac:dyDescent="0.3"/>
    <row r="69" customFormat="1" x14ac:dyDescent="0.3"/>
    <row r="70" customFormat="1" x14ac:dyDescent="0.3"/>
    <row r="71" customFormat="1" x14ac:dyDescent="0.3"/>
    <row r="72" customFormat="1" x14ac:dyDescent="0.3"/>
    <row r="73" customFormat="1" x14ac:dyDescent="0.3"/>
    <row r="74" customFormat="1" x14ac:dyDescent="0.3"/>
    <row r="75" customFormat="1" x14ac:dyDescent="0.3"/>
    <row r="76" customFormat="1" x14ac:dyDescent="0.3"/>
    <row r="77" customFormat="1" x14ac:dyDescent="0.3"/>
    <row r="78" customFormat="1" x14ac:dyDescent="0.3"/>
    <row r="79" customFormat="1" x14ac:dyDescent="0.3"/>
    <row r="80" customFormat="1" x14ac:dyDescent="0.3"/>
    <row r="81" customFormat="1" x14ac:dyDescent="0.3"/>
    <row r="82" customFormat="1" x14ac:dyDescent="0.3"/>
    <row r="83" customFormat="1" x14ac:dyDescent="0.3"/>
    <row r="84" customFormat="1" x14ac:dyDescent="0.3"/>
    <row r="85" customFormat="1" x14ac:dyDescent="0.3"/>
    <row r="86" customFormat="1" x14ac:dyDescent="0.3"/>
    <row r="87" customFormat="1" x14ac:dyDescent="0.3"/>
    <row r="88" customFormat="1" x14ac:dyDescent="0.3"/>
    <row r="89" customFormat="1" x14ac:dyDescent="0.3"/>
    <row r="90" customFormat="1" x14ac:dyDescent="0.3"/>
    <row r="91" customFormat="1" x14ac:dyDescent="0.3"/>
    <row r="92" customFormat="1" x14ac:dyDescent="0.3"/>
    <row r="93" customFormat="1" x14ac:dyDescent="0.3"/>
    <row r="94" customFormat="1" x14ac:dyDescent="0.3"/>
    <row r="95" customFormat="1" x14ac:dyDescent="0.3"/>
    <row r="96" customFormat="1" x14ac:dyDescent="0.3"/>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row r="243" customFormat="1" x14ac:dyDescent="0.3"/>
    <row r="244" customFormat="1" x14ac:dyDescent="0.3"/>
    <row r="245" customFormat="1" x14ac:dyDescent="0.3"/>
    <row r="246" customFormat="1" x14ac:dyDescent="0.3"/>
    <row r="247" customFormat="1" x14ac:dyDescent="0.3"/>
    <row r="248" customFormat="1" x14ac:dyDescent="0.3"/>
    <row r="249" customFormat="1" x14ac:dyDescent="0.3"/>
    <row r="250" customFormat="1" x14ac:dyDescent="0.3"/>
    <row r="251" customFormat="1" x14ac:dyDescent="0.3"/>
    <row r="252" customFormat="1" x14ac:dyDescent="0.3"/>
    <row r="253" customFormat="1" x14ac:dyDescent="0.3"/>
    <row r="254" customFormat="1" x14ac:dyDescent="0.3"/>
    <row r="255" customFormat="1" x14ac:dyDescent="0.3"/>
    <row r="256" customFormat="1" x14ac:dyDescent="0.3"/>
    <row r="257" customFormat="1" x14ac:dyDescent="0.3"/>
    <row r="258" customFormat="1" x14ac:dyDescent="0.3"/>
    <row r="259" customFormat="1" x14ac:dyDescent="0.3"/>
    <row r="260" customFormat="1" x14ac:dyDescent="0.3"/>
    <row r="261" customFormat="1" x14ac:dyDescent="0.3"/>
    <row r="262" customFormat="1" x14ac:dyDescent="0.3"/>
    <row r="263" customFormat="1" x14ac:dyDescent="0.3"/>
    <row r="264" customFormat="1" x14ac:dyDescent="0.3"/>
    <row r="265" customFormat="1" x14ac:dyDescent="0.3"/>
    <row r="266" customFormat="1" x14ac:dyDescent="0.3"/>
    <row r="267" customFormat="1" x14ac:dyDescent="0.3"/>
    <row r="268" customFormat="1" x14ac:dyDescent="0.3"/>
    <row r="269" customFormat="1" x14ac:dyDescent="0.3"/>
    <row r="270" customFormat="1" x14ac:dyDescent="0.3"/>
    <row r="271" customFormat="1" x14ac:dyDescent="0.3"/>
    <row r="272" customFormat="1" x14ac:dyDescent="0.3"/>
    <row r="273" customFormat="1" x14ac:dyDescent="0.3"/>
    <row r="274" customFormat="1" x14ac:dyDescent="0.3"/>
    <row r="275" customFormat="1" x14ac:dyDescent="0.3"/>
    <row r="276" customFormat="1" x14ac:dyDescent="0.3"/>
    <row r="277" customFormat="1" x14ac:dyDescent="0.3"/>
    <row r="278" customFormat="1" x14ac:dyDescent="0.3"/>
    <row r="279" customFormat="1" x14ac:dyDescent="0.3"/>
    <row r="280" customFormat="1" x14ac:dyDescent="0.3"/>
    <row r="281" customFormat="1" x14ac:dyDescent="0.3"/>
    <row r="282" customFormat="1" x14ac:dyDescent="0.3"/>
    <row r="283" customFormat="1" x14ac:dyDescent="0.3"/>
    <row r="284" customFormat="1" x14ac:dyDescent="0.3"/>
    <row r="285" customFormat="1" x14ac:dyDescent="0.3"/>
    <row r="286" customFormat="1" x14ac:dyDescent="0.3"/>
    <row r="287" customFormat="1" x14ac:dyDescent="0.3"/>
    <row r="288" customFormat="1" x14ac:dyDescent="0.3"/>
    <row r="289" customFormat="1" x14ac:dyDescent="0.3"/>
    <row r="290" customFormat="1" x14ac:dyDescent="0.3"/>
    <row r="291" customFormat="1" x14ac:dyDescent="0.3"/>
    <row r="292" customFormat="1" x14ac:dyDescent="0.3"/>
    <row r="293" customFormat="1" x14ac:dyDescent="0.3"/>
    <row r="294" customFormat="1" x14ac:dyDescent="0.3"/>
    <row r="295" customFormat="1" x14ac:dyDescent="0.3"/>
    <row r="296" customFormat="1" x14ac:dyDescent="0.3"/>
    <row r="297" customFormat="1" x14ac:dyDescent="0.3"/>
    <row r="298" customFormat="1" x14ac:dyDescent="0.3"/>
    <row r="299" customFormat="1" x14ac:dyDescent="0.3"/>
    <row r="300" customFormat="1" x14ac:dyDescent="0.3"/>
    <row r="301" customFormat="1" x14ac:dyDescent="0.3"/>
    <row r="302" customFormat="1" x14ac:dyDescent="0.3"/>
    <row r="303" customFormat="1" x14ac:dyDescent="0.3"/>
    <row r="304" customFormat="1" x14ac:dyDescent="0.3"/>
    <row r="305" customFormat="1" x14ac:dyDescent="0.3"/>
    <row r="306" customFormat="1" x14ac:dyDescent="0.3"/>
    <row r="307" customFormat="1" x14ac:dyDescent="0.3"/>
    <row r="308" customFormat="1" x14ac:dyDescent="0.3"/>
    <row r="309" customFormat="1" x14ac:dyDescent="0.3"/>
    <row r="310" customFormat="1" x14ac:dyDescent="0.3"/>
    <row r="311" customFormat="1" x14ac:dyDescent="0.3"/>
    <row r="312" customFormat="1" x14ac:dyDescent="0.3"/>
    <row r="313" customFormat="1" x14ac:dyDescent="0.3"/>
    <row r="314" customFormat="1" x14ac:dyDescent="0.3"/>
    <row r="315" customFormat="1" x14ac:dyDescent="0.3"/>
    <row r="316" customFormat="1" x14ac:dyDescent="0.3"/>
    <row r="317" customFormat="1" x14ac:dyDescent="0.3"/>
    <row r="318" customFormat="1" x14ac:dyDescent="0.3"/>
    <row r="319" customFormat="1" x14ac:dyDescent="0.3"/>
    <row r="320" customFormat="1" x14ac:dyDescent="0.3"/>
    <row r="321" customFormat="1" x14ac:dyDescent="0.3"/>
    <row r="322" customFormat="1" x14ac:dyDescent="0.3"/>
    <row r="323" customFormat="1" x14ac:dyDescent="0.3"/>
    <row r="324" customFormat="1" x14ac:dyDescent="0.3"/>
    <row r="325" customFormat="1" x14ac:dyDescent="0.3"/>
    <row r="326" customFormat="1" x14ac:dyDescent="0.3"/>
    <row r="327" customFormat="1" x14ac:dyDescent="0.3"/>
    <row r="328" customFormat="1" x14ac:dyDescent="0.3"/>
    <row r="329" customFormat="1" x14ac:dyDescent="0.3"/>
    <row r="330" customFormat="1" x14ac:dyDescent="0.3"/>
    <row r="331" customFormat="1" x14ac:dyDescent="0.3"/>
    <row r="332" customFormat="1" x14ac:dyDescent="0.3"/>
    <row r="333" customFormat="1" x14ac:dyDescent="0.3"/>
    <row r="334" customFormat="1" x14ac:dyDescent="0.3"/>
    <row r="335" customFormat="1" x14ac:dyDescent="0.3"/>
    <row r="336" customFormat="1" x14ac:dyDescent="0.3"/>
    <row r="337" customFormat="1" x14ac:dyDescent="0.3"/>
    <row r="338" customFormat="1" x14ac:dyDescent="0.3"/>
    <row r="339" customFormat="1" x14ac:dyDescent="0.3"/>
    <row r="340" customFormat="1" x14ac:dyDescent="0.3"/>
    <row r="341" customFormat="1" x14ac:dyDescent="0.3"/>
    <row r="342" customFormat="1" x14ac:dyDescent="0.3"/>
    <row r="343" customFormat="1" x14ac:dyDescent="0.3"/>
    <row r="344" customFormat="1" x14ac:dyDescent="0.3"/>
    <row r="345" customFormat="1" x14ac:dyDescent="0.3"/>
    <row r="346" customFormat="1" x14ac:dyDescent="0.3"/>
    <row r="347" customFormat="1" x14ac:dyDescent="0.3"/>
    <row r="348" customFormat="1" x14ac:dyDescent="0.3"/>
    <row r="349" customFormat="1" x14ac:dyDescent="0.3"/>
    <row r="350" customFormat="1" x14ac:dyDescent="0.3"/>
    <row r="351" customFormat="1" x14ac:dyDescent="0.3"/>
    <row r="352" customFormat="1" x14ac:dyDescent="0.3"/>
    <row r="353" customFormat="1" x14ac:dyDescent="0.3"/>
    <row r="354" customFormat="1" x14ac:dyDescent="0.3"/>
    <row r="355" customFormat="1" x14ac:dyDescent="0.3"/>
    <row r="356" customFormat="1" x14ac:dyDescent="0.3"/>
    <row r="357" customFormat="1" x14ac:dyDescent="0.3"/>
    <row r="358" customFormat="1" x14ac:dyDescent="0.3"/>
    <row r="359" customFormat="1" x14ac:dyDescent="0.3"/>
    <row r="360" customFormat="1" x14ac:dyDescent="0.3"/>
    <row r="361" customFormat="1" x14ac:dyDescent="0.3"/>
    <row r="362" customFormat="1" x14ac:dyDescent="0.3"/>
    <row r="363" customFormat="1" x14ac:dyDescent="0.3"/>
    <row r="364" customFormat="1" x14ac:dyDescent="0.3"/>
    <row r="365" customFormat="1" x14ac:dyDescent="0.3"/>
    <row r="366" customFormat="1" x14ac:dyDescent="0.3"/>
    <row r="367" customFormat="1" x14ac:dyDescent="0.3"/>
    <row r="368" customFormat="1" x14ac:dyDescent="0.3"/>
    <row r="369" customFormat="1" x14ac:dyDescent="0.3"/>
    <row r="370" customFormat="1" x14ac:dyDescent="0.3"/>
    <row r="371" customFormat="1" x14ac:dyDescent="0.3"/>
    <row r="372" customFormat="1" x14ac:dyDescent="0.3"/>
    <row r="373" customFormat="1" x14ac:dyDescent="0.3"/>
    <row r="374" customFormat="1" x14ac:dyDescent="0.3"/>
    <row r="375" customFormat="1" x14ac:dyDescent="0.3"/>
    <row r="376" customFormat="1" x14ac:dyDescent="0.3"/>
    <row r="377" customFormat="1" x14ac:dyDescent="0.3"/>
    <row r="378" customFormat="1" x14ac:dyDescent="0.3"/>
    <row r="379" customFormat="1" x14ac:dyDescent="0.3"/>
    <row r="380" customFormat="1" x14ac:dyDescent="0.3"/>
    <row r="381" customFormat="1" x14ac:dyDescent="0.3"/>
    <row r="382" customFormat="1" x14ac:dyDescent="0.3"/>
    <row r="383" customFormat="1" x14ac:dyDescent="0.3"/>
    <row r="384" customFormat="1" x14ac:dyDescent="0.3"/>
    <row r="385" customFormat="1" x14ac:dyDescent="0.3"/>
    <row r="386" customFormat="1" x14ac:dyDescent="0.3"/>
    <row r="387" customFormat="1" x14ac:dyDescent="0.3"/>
    <row r="388" customFormat="1" x14ac:dyDescent="0.3"/>
    <row r="389" customFormat="1" x14ac:dyDescent="0.3"/>
    <row r="390" customFormat="1" x14ac:dyDescent="0.3"/>
    <row r="391" customFormat="1" x14ac:dyDescent="0.3"/>
    <row r="392" customFormat="1" x14ac:dyDescent="0.3"/>
    <row r="393" customFormat="1" x14ac:dyDescent="0.3"/>
    <row r="394" customFormat="1" x14ac:dyDescent="0.3"/>
    <row r="395" customFormat="1" x14ac:dyDescent="0.3"/>
    <row r="396" customFormat="1" x14ac:dyDescent="0.3"/>
    <row r="397" customFormat="1" x14ac:dyDescent="0.3"/>
    <row r="398" customFormat="1" x14ac:dyDescent="0.3"/>
    <row r="399" customFormat="1" x14ac:dyDescent="0.3"/>
    <row r="400" customFormat="1" x14ac:dyDescent="0.3"/>
    <row r="401" customFormat="1" x14ac:dyDescent="0.3"/>
    <row r="402" customFormat="1" x14ac:dyDescent="0.3"/>
    <row r="403" customFormat="1" x14ac:dyDescent="0.3"/>
    <row r="404" customFormat="1" x14ac:dyDescent="0.3"/>
    <row r="405" customFormat="1" x14ac:dyDescent="0.3"/>
    <row r="406" customFormat="1" x14ac:dyDescent="0.3"/>
    <row r="407" customFormat="1" x14ac:dyDescent="0.3"/>
    <row r="408" customFormat="1" x14ac:dyDescent="0.3"/>
    <row r="409" customFormat="1" x14ac:dyDescent="0.3"/>
    <row r="410" customFormat="1" x14ac:dyDescent="0.3"/>
    <row r="411" customFormat="1" x14ac:dyDescent="0.3"/>
    <row r="412" customFormat="1" x14ac:dyDescent="0.3"/>
    <row r="413" customFormat="1" x14ac:dyDescent="0.3"/>
    <row r="414" customFormat="1" x14ac:dyDescent="0.3"/>
    <row r="415" customFormat="1" x14ac:dyDescent="0.3"/>
    <row r="416" customFormat="1" x14ac:dyDescent="0.3"/>
    <row r="417" customFormat="1" x14ac:dyDescent="0.3"/>
    <row r="418" customFormat="1" x14ac:dyDescent="0.3"/>
    <row r="419" customFormat="1" x14ac:dyDescent="0.3"/>
    <row r="420" customFormat="1" x14ac:dyDescent="0.3"/>
    <row r="421" customFormat="1" x14ac:dyDescent="0.3"/>
    <row r="422" customFormat="1" x14ac:dyDescent="0.3"/>
    <row r="423" customFormat="1" x14ac:dyDescent="0.3"/>
    <row r="424" customFormat="1" x14ac:dyDescent="0.3"/>
    <row r="425" customFormat="1" x14ac:dyDescent="0.3"/>
    <row r="426" customFormat="1" x14ac:dyDescent="0.3"/>
    <row r="427" customFormat="1" x14ac:dyDescent="0.3"/>
    <row r="428" customFormat="1" x14ac:dyDescent="0.3"/>
    <row r="429" customFormat="1" x14ac:dyDescent="0.3"/>
    <row r="430" customFormat="1" x14ac:dyDescent="0.3"/>
    <row r="431" customFormat="1" x14ac:dyDescent="0.3"/>
    <row r="432" customFormat="1" x14ac:dyDescent="0.3"/>
    <row r="433" customFormat="1" x14ac:dyDescent="0.3"/>
    <row r="434" customFormat="1" x14ac:dyDescent="0.3"/>
    <row r="435" customFormat="1" x14ac:dyDescent="0.3"/>
    <row r="436" customFormat="1" x14ac:dyDescent="0.3"/>
    <row r="437" customFormat="1" x14ac:dyDescent="0.3"/>
    <row r="438" customFormat="1" x14ac:dyDescent="0.3"/>
    <row r="439" customFormat="1" x14ac:dyDescent="0.3"/>
    <row r="440" customFormat="1" x14ac:dyDescent="0.3"/>
    <row r="441" customFormat="1" x14ac:dyDescent="0.3"/>
    <row r="442" customFormat="1" x14ac:dyDescent="0.3"/>
    <row r="443" customFormat="1" x14ac:dyDescent="0.3"/>
    <row r="444" customFormat="1" x14ac:dyDescent="0.3"/>
    <row r="445" customFormat="1" x14ac:dyDescent="0.3"/>
    <row r="446" customFormat="1" x14ac:dyDescent="0.3"/>
    <row r="447" customFormat="1" x14ac:dyDescent="0.3"/>
    <row r="448" customFormat="1" x14ac:dyDescent="0.3"/>
    <row r="449" customFormat="1" x14ac:dyDescent="0.3"/>
    <row r="450" customFormat="1" x14ac:dyDescent="0.3"/>
    <row r="451" customFormat="1" x14ac:dyDescent="0.3"/>
    <row r="452" customFormat="1" x14ac:dyDescent="0.3"/>
    <row r="453" customFormat="1" x14ac:dyDescent="0.3"/>
    <row r="454" customFormat="1" x14ac:dyDescent="0.3"/>
    <row r="455" customFormat="1" x14ac:dyDescent="0.3"/>
    <row r="456" customFormat="1" x14ac:dyDescent="0.3"/>
    <row r="457" customFormat="1" x14ac:dyDescent="0.3"/>
    <row r="458" customFormat="1" x14ac:dyDescent="0.3"/>
    <row r="459" customFormat="1" x14ac:dyDescent="0.3"/>
    <row r="460" customFormat="1" x14ac:dyDescent="0.3"/>
    <row r="461" customFormat="1" x14ac:dyDescent="0.3"/>
    <row r="462" customFormat="1" x14ac:dyDescent="0.3"/>
    <row r="463" customFormat="1" x14ac:dyDescent="0.3"/>
    <row r="464" customFormat="1" x14ac:dyDescent="0.3"/>
    <row r="465" customFormat="1" x14ac:dyDescent="0.3"/>
    <row r="466" customFormat="1" x14ac:dyDescent="0.3"/>
    <row r="467" customFormat="1" x14ac:dyDescent="0.3"/>
    <row r="468" customFormat="1" x14ac:dyDescent="0.3"/>
    <row r="469" customFormat="1" x14ac:dyDescent="0.3"/>
    <row r="470" customFormat="1" x14ac:dyDescent="0.3"/>
    <row r="471" customFormat="1" x14ac:dyDescent="0.3"/>
    <row r="472" customFormat="1" x14ac:dyDescent="0.3"/>
    <row r="473" customFormat="1" x14ac:dyDescent="0.3"/>
    <row r="474" customFormat="1" x14ac:dyDescent="0.3"/>
    <row r="475" customFormat="1" x14ac:dyDescent="0.3"/>
    <row r="476" customFormat="1" x14ac:dyDescent="0.3"/>
    <row r="477" customFormat="1" x14ac:dyDescent="0.3"/>
    <row r="478" customFormat="1" x14ac:dyDescent="0.3"/>
    <row r="479" customFormat="1" x14ac:dyDescent="0.3"/>
    <row r="480" customFormat="1" x14ac:dyDescent="0.3"/>
    <row r="481" customFormat="1" x14ac:dyDescent="0.3"/>
    <row r="482" customFormat="1" x14ac:dyDescent="0.3"/>
    <row r="483" customFormat="1" x14ac:dyDescent="0.3"/>
    <row r="484" customFormat="1" x14ac:dyDescent="0.3"/>
    <row r="485" customFormat="1" x14ac:dyDescent="0.3"/>
    <row r="486" customFormat="1" x14ac:dyDescent="0.3"/>
    <row r="487" customFormat="1" x14ac:dyDescent="0.3"/>
    <row r="488" customFormat="1" x14ac:dyDescent="0.3"/>
    <row r="489" customFormat="1" x14ac:dyDescent="0.3"/>
    <row r="490" customFormat="1" x14ac:dyDescent="0.3"/>
    <row r="491" customFormat="1" x14ac:dyDescent="0.3"/>
    <row r="492" customFormat="1" x14ac:dyDescent="0.3"/>
    <row r="493" customFormat="1" x14ac:dyDescent="0.3"/>
    <row r="494" customFormat="1" x14ac:dyDescent="0.3"/>
    <row r="495" customFormat="1" x14ac:dyDescent="0.3"/>
    <row r="496" customFormat="1" x14ac:dyDescent="0.3"/>
    <row r="497" customFormat="1" x14ac:dyDescent="0.3"/>
    <row r="498" customFormat="1" x14ac:dyDescent="0.3"/>
    <row r="499" customFormat="1" x14ac:dyDescent="0.3"/>
    <row r="500" customFormat="1" x14ac:dyDescent="0.3"/>
    <row r="501" customFormat="1" x14ac:dyDescent="0.3"/>
    <row r="502" customFormat="1" x14ac:dyDescent="0.3"/>
    <row r="503" customFormat="1" x14ac:dyDescent="0.3"/>
    <row r="504" customFormat="1" x14ac:dyDescent="0.3"/>
    <row r="505" customFormat="1" x14ac:dyDescent="0.3"/>
    <row r="506" customFormat="1" x14ac:dyDescent="0.3"/>
    <row r="507" customFormat="1" x14ac:dyDescent="0.3"/>
    <row r="508" customFormat="1" x14ac:dyDescent="0.3"/>
    <row r="509" customFormat="1" x14ac:dyDescent="0.3"/>
    <row r="510" customFormat="1" x14ac:dyDescent="0.3"/>
    <row r="511" customFormat="1" x14ac:dyDescent="0.3"/>
    <row r="512" customFormat="1" x14ac:dyDescent="0.3"/>
    <row r="513" customFormat="1" x14ac:dyDescent="0.3"/>
    <row r="514" customFormat="1" x14ac:dyDescent="0.3"/>
    <row r="515" customFormat="1" x14ac:dyDescent="0.3"/>
    <row r="516" customFormat="1" x14ac:dyDescent="0.3"/>
    <row r="517" customFormat="1" x14ac:dyDescent="0.3"/>
    <row r="518" customFormat="1" x14ac:dyDescent="0.3"/>
    <row r="519" customFormat="1" x14ac:dyDescent="0.3"/>
    <row r="520" customFormat="1" x14ac:dyDescent="0.3"/>
    <row r="521" customFormat="1" x14ac:dyDescent="0.3"/>
    <row r="522" customFormat="1" x14ac:dyDescent="0.3"/>
    <row r="523" customFormat="1" x14ac:dyDescent="0.3"/>
    <row r="524" customFormat="1" x14ac:dyDescent="0.3"/>
    <row r="525" customFormat="1" x14ac:dyDescent="0.3"/>
    <row r="526" customFormat="1" x14ac:dyDescent="0.3"/>
    <row r="527" customFormat="1" x14ac:dyDescent="0.3"/>
    <row r="528" customFormat="1" x14ac:dyDescent="0.3"/>
    <row r="529" customFormat="1" x14ac:dyDescent="0.3"/>
    <row r="530" customFormat="1" x14ac:dyDescent="0.3"/>
    <row r="531" customFormat="1" x14ac:dyDescent="0.3"/>
    <row r="532" customFormat="1" x14ac:dyDescent="0.3"/>
    <row r="533" customFormat="1" x14ac:dyDescent="0.3"/>
    <row r="534" customFormat="1" x14ac:dyDescent="0.3"/>
    <row r="535" customFormat="1" x14ac:dyDescent="0.3"/>
    <row r="536" customFormat="1" x14ac:dyDescent="0.3"/>
    <row r="537" customFormat="1" x14ac:dyDescent="0.3"/>
    <row r="538" customFormat="1" x14ac:dyDescent="0.3"/>
    <row r="539" customFormat="1" x14ac:dyDescent="0.3"/>
    <row r="540" customFormat="1" x14ac:dyDescent="0.3"/>
    <row r="541" customFormat="1" x14ac:dyDescent="0.3"/>
    <row r="542" customFormat="1" x14ac:dyDescent="0.3"/>
    <row r="543" customFormat="1" x14ac:dyDescent="0.3"/>
    <row r="544" customFormat="1" x14ac:dyDescent="0.3"/>
    <row r="545" customFormat="1" x14ac:dyDescent="0.3"/>
    <row r="546" customFormat="1" x14ac:dyDescent="0.3"/>
    <row r="547" customFormat="1" x14ac:dyDescent="0.3"/>
    <row r="548" customFormat="1" x14ac:dyDescent="0.3"/>
    <row r="549" customFormat="1" x14ac:dyDescent="0.3"/>
    <row r="550" customFormat="1" x14ac:dyDescent="0.3"/>
    <row r="551" customFormat="1" x14ac:dyDescent="0.3"/>
    <row r="552" customFormat="1" x14ac:dyDescent="0.3"/>
    <row r="553" customFormat="1" x14ac:dyDescent="0.3"/>
    <row r="554" customFormat="1" x14ac:dyDescent="0.3"/>
    <row r="555" customFormat="1" x14ac:dyDescent="0.3"/>
    <row r="556" customFormat="1" x14ac:dyDescent="0.3"/>
    <row r="557" customFormat="1" x14ac:dyDescent="0.3"/>
    <row r="558" customFormat="1" x14ac:dyDescent="0.3"/>
    <row r="559" customFormat="1" x14ac:dyDescent="0.3"/>
    <row r="560" customFormat="1" x14ac:dyDescent="0.3"/>
    <row r="561" customFormat="1" x14ac:dyDescent="0.3"/>
    <row r="562" customFormat="1" x14ac:dyDescent="0.3"/>
    <row r="563" customFormat="1" x14ac:dyDescent="0.3"/>
    <row r="564" customFormat="1" x14ac:dyDescent="0.3"/>
    <row r="565" customFormat="1" x14ac:dyDescent="0.3"/>
    <row r="566" customFormat="1" x14ac:dyDescent="0.3"/>
    <row r="567" customFormat="1" x14ac:dyDescent="0.3"/>
    <row r="568" customFormat="1" x14ac:dyDescent="0.3"/>
    <row r="569" customFormat="1" x14ac:dyDescent="0.3"/>
    <row r="570" customFormat="1" x14ac:dyDescent="0.3"/>
    <row r="571" customFormat="1" x14ac:dyDescent="0.3"/>
    <row r="572" customFormat="1" x14ac:dyDescent="0.3"/>
    <row r="573" customFormat="1" x14ac:dyDescent="0.3"/>
    <row r="574" customFormat="1" x14ac:dyDescent="0.3"/>
    <row r="575" customFormat="1" x14ac:dyDescent="0.3"/>
    <row r="576" customFormat="1" x14ac:dyDescent="0.3"/>
    <row r="577" customFormat="1" x14ac:dyDescent="0.3"/>
    <row r="578" customFormat="1" x14ac:dyDescent="0.3"/>
    <row r="579" customFormat="1" x14ac:dyDescent="0.3"/>
    <row r="580" customFormat="1" x14ac:dyDescent="0.3"/>
    <row r="581" customFormat="1" x14ac:dyDescent="0.3"/>
    <row r="582" customFormat="1" x14ac:dyDescent="0.3"/>
    <row r="583" customFormat="1" x14ac:dyDescent="0.3"/>
    <row r="584" customFormat="1" x14ac:dyDescent="0.3"/>
    <row r="585" customFormat="1" x14ac:dyDescent="0.3"/>
    <row r="586" customFormat="1" x14ac:dyDescent="0.3"/>
    <row r="587" customFormat="1" x14ac:dyDescent="0.3"/>
    <row r="588" customFormat="1" x14ac:dyDescent="0.3"/>
    <row r="589" customFormat="1" x14ac:dyDescent="0.3"/>
    <row r="590" customFormat="1" x14ac:dyDescent="0.3"/>
    <row r="591" customFormat="1" x14ac:dyDescent="0.3"/>
    <row r="592" customFormat="1" x14ac:dyDescent="0.3"/>
    <row r="593" customFormat="1" x14ac:dyDescent="0.3"/>
    <row r="594" customFormat="1" x14ac:dyDescent="0.3"/>
    <row r="595" customFormat="1" x14ac:dyDescent="0.3"/>
    <row r="596" customFormat="1" x14ac:dyDescent="0.3"/>
    <row r="597" customFormat="1" x14ac:dyDescent="0.3"/>
    <row r="598" customFormat="1" x14ac:dyDescent="0.3"/>
    <row r="599" customFormat="1" x14ac:dyDescent="0.3"/>
    <row r="600" customFormat="1" x14ac:dyDescent="0.3"/>
    <row r="601" customFormat="1" x14ac:dyDescent="0.3"/>
    <row r="602" customFormat="1" x14ac:dyDescent="0.3"/>
    <row r="603" customFormat="1" x14ac:dyDescent="0.3"/>
    <row r="604" customFormat="1" x14ac:dyDescent="0.3"/>
    <row r="605" customFormat="1" x14ac:dyDescent="0.3"/>
    <row r="606" customFormat="1" x14ac:dyDescent="0.3"/>
    <row r="607" customFormat="1" x14ac:dyDescent="0.3"/>
    <row r="608" customFormat="1" x14ac:dyDescent="0.3"/>
    <row r="609" customFormat="1" x14ac:dyDescent="0.3"/>
    <row r="610" customFormat="1" x14ac:dyDescent="0.3"/>
    <row r="611" customFormat="1" x14ac:dyDescent="0.3"/>
    <row r="612" customFormat="1" x14ac:dyDescent="0.3"/>
    <row r="613" customFormat="1" x14ac:dyDescent="0.3"/>
    <row r="614" customFormat="1" x14ac:dyDescent="0.3"/>
    <row r="615" customFormat="1" x14ac:dyDescent="0.3"/>
    <row r="616" customFormat="1" x14ac:dyDescent="0.3"/>
    <row r="617" customFormat="1" x14ac:dyDescent="0.3"/>
    <row r="618" customFormat="1" x14ac:dyDescent="0.3"/>
    <row r="619" customFormat="1" x14ac:dyDescent="0.3"/>
    <row r="620" customFormat="1" x14ac:dyDescent="0.3"/>
    <row r="621" customFormat="1" x14ac:dyDescent="0.3"/>
    <row r="622" customFormat="1" x14ac:dyDescent="0.3"/>
    <row r="623" customFormat="1" x14ac:dyDescent="0.3"/>
    <row r="624" customFormat="1" x14ac:dyDescent="0.3"/>
    <row r="625" customFormat="1" x14ac:dyDescent="0.3"/>
    <row r="626" customFormat="1" x14ac:dyDescent="0.3"/>
    <row r="627" customFormat="1" x14ac:dyDescent="0.3"/>
    <row r="628" customFormat="1" x14ac:dyDescent="0.3"/>
    <row r="629" customFormat="1" x14ac:dyDescent="0.3"/>
    <row r="630" customFormat="1" x14ac:dyDescent="0.3"/>
    <row r="631" customFormat="1" x14ac:dyDescent="0.3"/>
    <row r="632" customFormat="1" x14ac:dyDescent="0.3"/>
    <row r="633" customFormat="1" x14ac:dyDescent="0.3"/>
    <row r="634" customFormat="1" x14ac:dyDescent="0.3"/>
    <row r="635" customFormat="1" x14ac:dyDescent="0.3"/>
    <row r="636" customFormat="1" x14ac:dyDescent="0.3"/>
    <row r="637" customFormat="1" x14ac:dyDescent="0.3"/>
    <row r="638" customFormat="1" x14ac:dyDescent="0.3"/>
    <row r="639" customFormat="1" x14ac:dyDescent="0.3"/>
    <row r="640" customFormat="1" x14ac:dyDescent="0.3"/>
    <row r="641" customFormat="1" x14ac:dyDescent="0.3"/>
    <row r="642" customFormat="1" x14ac:dyDescent="0.3"/>
    <row r="643" customFormat="1" x14ac:dyDescent="0.3"/>
    <row r="644" customFormat="1" x14ac:dyDescent="0.3"/>
    <row r="645" customFormat="1" x14ac:dyDescent="0.3"/>
    <row r="646" customFormat="1" x14ac:dyDescent="0.3"/>
    <row r="647" customFormat="1" x14ac:dyDescent="0.3"/>
    <row r="648" customFormat="1" x14ac:dyDescent="0.3"/>
    <row r="649" customFormat="1" x14ac:dyDescent="0.3"/>
    <row r="650" customFormat="1" x14ac:dyDescent="0.3"/>
    <row r="651" customFormat="1" x14ac:dyDescent="0.3"/>
    <row r="652" customFormat="1" x14ac:dyDescent="0.3"/>
    <row r="653" customFormat="1" x14ac:dyDescent="0.3"/>
    <row r="654" customFormat="1" x14ac:dyDescent="0.3"/>
    <row r="655" customFormat="1" x14ac:dyDescent="0.3"/>
    <row r="656" customFormat="1" x14ac:dyDescent="0.3"/>
    <row r="657" customFormat="1" x14ac:dyDescent="0.3"/>
    <row r="658" customFormat="1" x14ac:dyDescent="0.3"/>
    <row r="659" customFormat="1" x14ac:dyDescent="0.3"/>
    <row r="660" customFormat="1" x14ac:dyDescent="0.3"/>
    <row r="661" customFormat="1" x14ac:dyDescent="0.3"/>
    <row r="662" customFormat="1" x14ac:dyDescent="0.3"/>
    <row r="663" customFormat="1" x14ac:dyDescent="0.3"/>
    <row r="664" customFormat="1" x14ac:dyDescent="0.3"/>
    <row r="665" customFormat="1" x14ac:dyDescent="0.3"/>
    <row r="666" customFormat="1" x14ac:dyDescent="0.3"/>
    <row r="667" customFormat="1" x14ac:dyDescent="0.3"/>
    <row r="668" customFormat="1" x14ac:dyDescent="0.3"/>
    <row r="669" customFormat="1" x14ac:dyDescent="0.3"/>
    <row r="670" customFormat="1" x14ac:dyDescent="0.3"/>
    <row r="671" customFormat="1" x14ac:dyDescent="0.3"/>
    <row r="672" customFormat="1" x14ac:dyDescent="0.3"/>
    <row r="673" customFormat="1" x14ac:dyDescent="0.3"/>
    <row r="674" customFormat="1" x14ac:dyDescent="0.3"/>
    <row r="675" customFormat="1" x14ac:dyDescent="0.3"/>
    <row r="676" customFormat="1" x14ac:dyDescent="0.3"/>
    <row r="677" customFormat="1" x14ac:dyDescent="0.3"/>
    <row r="678" customFormat="1" x14ac:dyDescent="0.3"/>
    <row r="679" customFormat="1" x14ac:dyDescent="0.3"/>
    <row r="680" customFormat="1" x14ac:dyDescent="0.3"/>
    <row r="681" customFormat="1" x14ac:dyDescent="0.3"/>
    <row r="682" customFormat="1" x14ac:dyDescent="0.3"/>
    <row r="683" customFormat="1" x14ac:dyDescent="0.3"/>
    <row r="684" customFormat="1" x14ac:dyDescent="0.3"/>
    <row r="685" customFormat="1" x14ac:dyDescent="0.3"/>
    <row r="686" customFormat="1" x14ac:dyDescent="0.3"/>
    <row r="687" customFormat="1" x14ac:dyDescent="0.3"/>
    <row r="688" customFormat="1" x14ac:dyDescent="0.3"/>
    <row r="689" customFormat="1" x14ac:dyDescent="0.3"/>
    <row r="690" customFormat="1" x14ac:dyDescent="0.3"/>
    <row r="691" customFormat="1" x14ac:dyDescent="0.3"/>
    <row r="692" customFormat="1" x14ac:dyDescent="0.3"/>
    <row r="693" customFormat="1" x14ac:dyDescent="0.3"/>
    <row r="694" customFormat="1" x14ac:dyDescent="0.3"/>
    <row r="695" customFormat="1" x14ac:dyDescent="0.3"/>
    <row r="696" customFormat="1" x14ac:dyDescent="0.3"/>
    <row r="697" customFormat="1" x14ac:dyDescent="0.3"/>
    <row r="698" customFormat="1" x14ac:dyDescent="0.3"/>
    <row r="699" customFormat="1" x14ac:dyDescent="0.3"/>
    <row r="700" customFormat="1" x14ac:dyDescent="0.3"/>
    <row r="701" customFormat="1" x14ac:dyDescent="0.3"/>
    <row r="702" customFormat="1" x14ac:dyDescent="0.3"/>
    <row r="703" customFormat="1" x14ac:dyDescent="0.3"/>
    <row r="704" customFormat="1" x14ac:dyDescent="0.3"/>
    <row r="705" customFormat="1" x14ac:dyDescent="0.3"/>
    <row r="706" customFormat="1" x14ac:dyDescent="0.3"/>
    <row r="707" customFormat="1" x14ac:dyDescent="0.3"/>
    <row r="708" customFormat="1" x14ac:dyDescent="0.3"/>
    <row r="709" customFormat="1" x14ac:dyDescent="0.3"/>
    <row r="710" customFormat="1" x14ac:dyDescent="0.3"/>
    <row r="711" customFormat="1" x14ac:dyDescent="0.3"/>
    <row r="712" customFormat="1" x14ac:dyDescent="0.3"/>
    <row r="713" customFormat="1" x14ac:dyDescent="0.3"/>
    <row r="714" customFormat="1" x14ac:dyDescent="0.3"/>
    <row r="715" customFormat="1" x14ac:dyDescent="0.3"/>
    <row r="716" customFormat="1" x14ac:dyDescent="0.3"/>
    <row r="717" customFormat="1" x14ac:dyDescent="0.3"/>
    <row r="718" customFormat="1" x14ac:dyDescent="0.3"/>
    <row r="719" customFormat="1" x14ac:dyDescent="0.3"/>
    <row r="720" customFormat="1" x14ac:dyDescent="0.3"/>
    <row r="721" customFormat="1" x14ac:dyDescent="0.3"/>
    <row r="722" customFormat="1" x14ac:dyDescent="0.3"/>
    <row r="723" customFormat="1" x14ac:dyDescent="0.3"/>
    <row r="724" customFormat="1" x14ac:dyDescent="0.3"/>
    <row r="725" customFormat="1" x14ac:dyDescent="0.3"/>
    <row r="726" customFormat="1" x14ac:dyDescent="0.3"/>
    <row r="727" customFormat="1" x14ac:dyDescent="0.3"/>
    <row r="728" customFormat="1" x14ac:dyDescent="0.3"/>
    <row r="729" customFormat="1" x14ac:dyDescent="0.3"/>
    <row r="730" customFormat="1" x14ac:dyDescent="0.3"/>
    <row r="731" customFormat="1" x14ac:dyDescent="0.3"/>
    <row r="732" customFormat="1" x14ac:dyDescent="0.3"/>
    <row r="733" customFormat="1" x14ac:dyDescent="0.3"/>
    <row r="734" customFormat="1" x14ac:dyDescent="0.3"/>
    <row r="735" customFormat="1" x14ac:dyDescent="0.3"/>
    <row r="736" customFormat="1" x14ac:dyDescent="0.3"/>
    <row r="737" customFormat="1" x14ac:dyDescent="0.3"/>
    <row r="738" customFormat="1" x14ac:dyDescent="0.3"/>
    <row r="739" customFormat="1" x14ac:dyDescent="0.3"/>
    <row r="740" customFormat="1" x14ac:dyDescent="0.3"/>
    <row r="741" customFormat="1" x14ac:dyDescent="0.3"/>
    <row r="742" customFormat="1" x14ac:dyDescent="0.3"/>
    <row r="743" customFormat="1" x14ac:dyDescent="0.3"/>
    <row r="744" customFormat="1" x14ac:dyDescent="0.3"/>
    <row r="745" customFormat="1" x14ac:dyDescent="0.3"/>
    <row r="746" customFormat="1" x14ac:dyDescent="0.3"/>
    <row r="747" customFormat="1" x14ac:dyDescent="0.3"/>
    <row r="748" customFormat="1" x14ac:dyDescent="0.3"/>
    <row r="749" customFormat="1" x14ac:dyDescent="0.3"/>
    <row r="750" customFormat="1" x14ac:dyDescent="0.3"/>
    <row r="751" customFormat="1" x14ac:dyDescent="0.3"/>
    <row r="752" customFormat="1" x14ac:dyDescent="0.3"/>
    <row r="753" customFormat="1" x14ac:dyDescent="0.3"/>
    <row r="754" customFormat="1" x14ac:dyDescent="0.3"/>
    <row r="755" customFormat="1" x14ac:dyDescent="0.3"/>
    <row r="756" customFormat="1" x14ac:dyDescent="0.3"/>
    <row r="757" customFormat="1" x14ac:dyDescent="0.3"/>
    <row r="758" customFormat="1" x14ac:dyDescent="0.3"/>
    <row r="759" customFormat="1" x14ac:dyDescent="0.3"/>
    <row r="760" customFormat="1" x14ac:dyDescent="0.3"/>
    <row r="761" customFormat="1" x14ac:dyDescent="0.3"/>
    <row r="762" customFormat="1" x14ac:dyDescent="0.3"/>
    <row r="763" customFormat="1" x14ac:dyDescent="0.3"/>
    <row r="764" customFormat="1" x14ac:dyDescent="0.3"/>
    <row r="765" customFormat="1" x14ac:dyDescent="0.3"/>
    <row r="766" customFormat="1" x14ac:dyDescent="0.3"/>
    <row r="767" customFormat="1" x14ac:dyDescent="0.3"/>
    <row r="768" customFormat="1" x14ac:dyDescent="0.3"/>
    <row r="769" customFormat="1" x14ac:dyDescent="0.3"/>
    <row r="770" customFormat="1" x14ac:dyDescent="0.3"/>
    <row r="771" customFormat="1" x14ac:dyDescent="0.3"/>
    <row r="772" customFormat="1" x14ac:dyDescent="0.3"/>
    <row r="773" customFormat="1" x14ac:dyDescent="0.3"/>
    <row r="774" customFormat="1" x14ac:dyDescent="0.3"/>
    <row r="775" customFormat="1" x14ac:dyDescent="0.3"/>
    <row r="776" customFormat="1" x14ac:dyDescent="0.3"/>
    <row r="777" customFormat="1" x14ac:dyDescent="0.3"/>
    <row r="778" customFormat="1" x14ac:dyDescent="0.3"/>
    <row r="779" customFormat="1" x14ac:dyDescent="0.3"/>
    <row r="780" customFormat="1" x14ac:dyDescent="0.3"/>
    <row r="781" customFormat="1" x14ac:dyDescent="0.3"/>
    <row r="782" customFormat="1" x14ac:dyDescent="0.3"/>
    <row r="783" customFormat="1" x14ac:dyDescent="0.3"/>
    <row r="784" customFormat="1" x14ac:dyDescent="0.3"/>
    <row r="785" customFormat="1" x14ac:dyDescent="0.3"/>
    <row r="786" customFormat="1" x14ac:dyDescent="0.3"/>
    <row r="787" customFormat="1" x14ac:dyDescent="0.3"/>
    <row r="788" customFormat="1" x14ac:dyDescent="0.3"/>
    <row r="789" customFormat="1" x14ac:dyDescent="0.3"/>
    <row r="790" customFormat="1" x14ac:dyDescent="0.3"/>
    <row r="791" customFormat="1" x14ac:dyDescent="0.3"/>
    <row r="792" customFormat="1" x14ac:dyDescent="0.3"/>
    <row r="793" customFormat="1" x14ac:dyDescent="0.3"/>
    <row r="794" customFormat="1" x14ac:dyDescent="0.3"/>
    <row r="795" customFormat="1" x14ac:dyDescent="0.3"/>
    <row r="796" customFormat="1" x14ac:dyDescent="0.3"/>
    <row r="797" customFormat="1" x14ac:dyDescent="0.3"/>
    <row r="798" customFormat="1" x14ac:dyDescent="0.3"/>
    <row r="799" customFormat="1" x14ac:dyDescent="0.3"/>
    <row r="800" customFormat="1" x14ac:dyDescent="0.3"/>
    <row r="801" customFormat="1" x14ac:dyDescent="0.3"/>
    <row r="802" customFormat="1" x14ac:dyDescent="0.3"/>
    <row r="803" customFormat="1" x14ac:dyDescent="0.3"/>
    <row r="804" customFormat="1" x14ac:dyDescent="0.3"/>
    <row r="805" customFormat="1" x14ac:dyDescent="0.3"/>
    <row r="806" customFormat="1" x14ac:dyDescent="0.3"/>
    <row r="807" customFormat="1" x14ac:dyDescent="0.3"/>
    <row r="808" customFormat="1" x14ac:dyDescent="0.3"/>
    <row r="809" customFormat="1" x14ac:dyDescent="0.3"/>
    <row r="810" customFormat="1" x14ac:dyDescent="0.3"/>
    <row r="811" customFormat="1" x14ac:dyDescent="0.3"/>
    <row r="812" customFormat="1" x14ac:dyDescent="0.3"/>
    <row r="813" customFormat="1" x14ac:dyDescent="0.3"/>
    <row r="814" customFormat="1" x14ac:dyDescent="0.3"/>
    <row r="815" customFormat="1" x14ac:dyDescent="0.3"/>
    <row r="816" customFormat="1" x14ac:dyDescent="0.3"/>
    <row r="817" customFormat="1" x14ac:dyDescent="0.3"/>
    <row r="818" customFormat="1" x14ac:dyDescent="0.3"/>
    <row r="819" customFormat="1" x14ac:dyDescent="0.3"/>
    <row r="820" customFormat="1" x14ac:dyDescent="0.3"/>
    <row r="821" customFormat="1" x14ac:dyDescent="0.3"/>
    <row r="822" customFormat="1" x14ac:dyDescent="0.3"/>
    <row r="823" customFormat="1" x14ac:dyDescent="0.3"/>
    <row r="824" customFormat="1" x14ac:dyDescent="0.3"/>
    <row r="825" customFormat="1" x14ac:dyDescent="0.3"/>
    <row r="826" customFormat="1" x14ac:dyDescent="0.3"/>
    <row r="827" customFormat="1" x14ac:dyDescent="0.3"/>
    <row r="828" customFormat="1" x14ac:dyDescent="0.3"/>
    <row r="829" customFormat="1" x14ac:dyDescent="0.3"/>
    <row r="830" customFormat="1" x14ac:dyDescent="0.3"/>
    <row r="831" customFormat="1" x14ac:dyDescent="0.3"/>
    <row r="832" customFormat="1" x14ac:dyDescent="0.3"/>
    <row r="833" customFormat="1" x14ac:dyDescent="0.3"/>
    <row r="834" customFormat="1" x14ac:dyDescent="0.3"/>
    <row r="835" customFormat="1" x14ac:dyDescent="0.3"/>
    <row r="836" customFormat="1" x14ac:dyDescent="0.3"/>
    <row r="837" customFormat="1" x14ac:dyDescent="0.3"/>
    <row r="838" customFormat="1" x14ac:dyDescent="0.3"/>
    <row r="839" customFormat="1" x14ac:dyDescent="0.3"/>
    <row r="840" customFormat="1" x14ac:dyDescent="0.3"/>
    <row r="841" customFormat="1" x14ac:dyDescent="0.3"/>
    <row r="842" customFormat="1" x14ac:dyDescent="0.3"/>
    <row r="843" customFormat="1" x14ac:dyDescent="0.3"/>
    <row r="844" customFormat="1" x14ac:dyDescent="0.3"/>
    <row r="845" customFormat="1" x14ac:dyDescent="0.3"/>
    <row r="846" customFormat="1" x14ac:dyDescent="0.3"/>
    <row r="847" customFormat="1" x14ac:dyDescent="0.3"/>
    <row r="848" customFormat="1" x14ac:dyDescent="0.3"/>
    <row r="849" customFormat="1" x14ac:dyDescent="0.3"/>
    <row r="850" customFormat="1" x14ac:dyDescent="0.3"/>
    <row r="851" customFormat="1" x14ac:dyDescent="0.3"/>
    <row r="852" customFormat="1" x14ac:dyDescent="0.3"/>
    <row r="853" customFormat="1" x14ac:dyDescent="0.3"/>
    <row r="854" customFormat="1" x14ac:dyDescent="0.3"/>
    <row r="855" customFormat="1" x14ac:dyDescent="0.3"/>
    <row r="856" customFormat="1" x14ac:dyDescent="0.3"/>
    <row r="857" customFormat="1" x14ac:dyDescent="0.3"/>
    <row r="858" customFormat="1" x14ac:dyDescent="0.3"/>
    <row r="859" customFormat="1" x14ac:dyDescent="0.3"/>
    <row r="860" customFormat="1" x14ac:dyDescent="0.3"/>
    <row r="861" customFormat="1" x14ac:dyDescent="0.3"/>
    <row r="862" customFormat="1" x14ac:dyDescent="0.3"/>
    <row r="863" customFormat="1" x14ac:dyDescent="0.3"/>
    <row r="864" customFormat="1" x14ac:dyDescent="0.3"/>
    <row r="865" customFormat="1" x14ac:dyDescent="0.3"/>
    <row r="866" customFormat="1" x14ac:dyDescent="0.3"/>
    <row r="867" customFormat="1" x14ac:dyDescent="0.3"/>
    <row r="868" customFormat="1" x14ac:dyDescent="0.3"/>
    <row r="869" customFormat="1" x14ac:dyDescent="0.3"/>
    <row r="870" customFormat="1" x14ac:dyDescent="0.3"/>
    <row r="871" customFormat="1" x14ac:dyDescent="0.3"/>
    <row r="872" customFormat="1" x14ac:dyDescent="0.3"/>
    <row r="873" customFormat="1" x14ac:dyDescent="0.3"/>
    <row r="874" customFormat="1" x14ac:dyDescent="0.3"/>
    <row r="875" customFormat="1" x14ac:dyDescent="0.3"/>
    <row r="876" customFormat="1" x14ac:dyDescent="0.3"/>
    <row r="877" customFormat="1" x14ac:dyDescent="0.3"/>
    <row r="878" customFormat="1" x14ac:dyDescent="0.3"/>
    <row r="879" customFormat="1" x14ac:dyDescent="0.3"/>
    <row r="880" customFormat="1" x14ac:dyDescent="0.3"/>
    <row r="881" customFormat="1" x14ac:dyDescent="0.3"/>
    <row r="882" customFormat="1" x14ac:dyDescent="0.3"/>
    <row r="883" customFormat="1" x14ac:dyDescent="0.3"/>
    <row r="884" customFormat="1" x14ac:dyDescent="0.3"/>
    <row r="885" customFormat="1" x14ac:dyDescent="0.3"/>
    <row r="886" customFormat="1" x14ac:dyDescent="0.3"/>
    <row r="887" customFormat="1" x14ac:dyDescent="0.3"/>
    <row r="888" customFormat="1" x14ac:dyDescent="0.3"/>
    <row r="889" customFormat="1" x14ac:dyDescent="0.3"/>
    <row r="890" customFormat="1" x14ac:dyDescent="0.3"/>
    <row r="891" customFormat="1" x14ac:dyDescent="0.3"/>
    <row r="892" customFormat="1" x14ac:dyDescent="0.3"/>
    <row r="893" customFormat="1" x14ac:dyDescent="0.3"/>
    <row r="894" customFormat="1" x14ac:dyDescent="0.3"/>
    <row r="895" customFormat="1" x14ac:dyDescent="0.3"/>
    <row r="896" customFormat="1" x14ac:dyDescent="0.3"/>
    <row r="897" customFormat="1" x14ac:dyDescent="0.3"/>
    <row r="898" customFormat="1" x14ac:dyDescent="0.3"/>
    <row r="899" customFormat="1" x14ac:dyDescent="0.3"/>
    <row r="900" customFormat="1" x14ac:dyDescent="0.3"/>
    <row r="901" customFormat="1" x14ac:dyDescent="0.3"/>
    <row r="902" customFormat="1" x14ac:dyDescent="0.3"/>
    <row r="903" customFormat="1" x14ac:dyDescent="0.3"/>
    <row r="904" customFormat="1" x14ac:dyDescent="0.3"/>
    <row r="905" customFormat="1" x14ac:dyDescent="0.3"/>
    <row r="906" customFormat="1" x14ac:dyDescent="0.3"/>
    <row r="907" customFormat="1" x14ac:dyDescent="0.3"/>
    <row r="908" customFormat="1" x14ac:dyDescent="0.3"/>
    <row r="909" customFormat="1" x14ac:dyDescent="0.3"/>
    <row r="910" customFormat="1" x14ac:dyDescent="0.3"/>
    <row r="911" customFormat="1" x14ac:dyDescent="0.3"/>
    <row r="912" customFormat="1" x14ac:dyDescent="0.3"/>
    <row r="913" customFormat="1" x14ac:dyDescent="0.3"/>
    <row r="914" customFormat="1" x14ac:dyDescent="0.3"/>
    <row r="915" customFormat="1" x14ac:dyDescent="0.3"/>
    <row r="916" customFormat="1" x14ac:dyDescent="0.3"/>
    <row r="917" customFormat="1" x14ac:dyDescent="0.3"/>
    <row r="918" customFormat="1" x14ac:dyDescent="0.3"/>
    <row r="919" customFormat="1" x14ac:dyDescent="0.3"/>
    <row r="920" customFormat="1" x14ac:dyDescent="0.3"/>
    <row r="921" customFormat="1" x14ac:dyDescent="0.3"/>
    <row r="922" customFormat="1" x14ac:dyDescent="0.3"/>
    <row r="923" customFormat="1" x14ac:dyDescent="0.3"/>
    <row r="924" customFormat="1" x14ac:dyDescent="0.3"/>
    <row r="925" customFormat="1" x14ac:dyDescent="0.3"/>
    <row r="926" customFormat="1" x14ac:dyDescent="0.3"/>
    <row r="927" customFormat="1" x14ac:dyDescent="0.3"/>
    <row r="928" customFormat="1" x14ac:dyDescent="0.3"/>
    <row r="929" customFormat="1" x14ac:dyDescent="0.3"/>
    <row r="930" customFormat="1" x14ac:dyDescent="0.3"/>
    <row r="931" customFormat="1" x14ac:dyDescent="0.3"/>
    <row r="932" customFormat="1" x14ac:dyDescent="0.3"/>
    <row r="933" customFormat="1" x14ac:dyDescent="0.3"/>
    <row r="934" customFormat="1" x14ac:dyDescent="0.3"/>
    <row r="935" customFormat="1" x14ac:dyDescent="0.3"/>
    <row r="936" customFormat="1" x14ac:dyDescent="0.3"/>
    <row r="937" customFormat="1" x14ac:dyDescent="0.3"/>
    <row r="938" customFormat="1" x14ac:dyDescent="0.3"/>
    <row r="939" customFormat="1" x14ac:dyDescent="0.3"/>
    <row r="940" customFormat="1" x14ac:dyDescent="0.3"/>
    <row r="941" customFormat="1" x14ac:dyDescent="0.3"/>
    <row r="942" customFormat="1" x14ac:dyDescent="0.3"/>
    <row r="943" customFormat="1" x14ac:dyDescent="0.3"/>
    <row r="944" customFormat="1" x14ac:dyDescent="0.3"/>
    <row r="945" customFormat="1" x14ac:dyDescent="0.3"/>
    <row r="946" customFormat="1" x14ac:dyDescent="0.3"/>
    <row r="947" customFormat="1" x14ac:dyDescent="0.3"/>
    <row r="948" customFormat="1" x14ac:dyDescent="0.3"/>
    <row r="949" customFormat="1" x14ac:dyDescent="0.3"/>
    <row r="950" customFormat="1" x14ac:dyDescent="0.3"/>
    <row r="951" customFormat="1" x14ac:dyDescent="0.3"/>
    <row r="952" customFormat="1" x14ac:dyDescent="0.3"/>
    <row r="953" customFormat="1" x14ac:dyDescent="0.3"/>
    <row r="954" customFormat="1" x14ac:dyDescent="0.3"/>
    <row r="955" customFormat="1" x14ac:dyDescent="0.3"/>
    <row r="956" customFormat="1" x14ac:dyDescent="0.3"/>
    <row r="957" customFormat="1" x14ac:dyDescent="0.3"/>
    <row r="958" customFormat="1" x14ac:dyDescent="0.3"/>
    <row r="959" customFormat="1" x14ac:dyDescent="0.3"/>
    <row r="960" customFormat="1" x14ac:dyDescent="0.3"/>
    <row r="961" customFormat="1" x14ac:dyDescent="0.3"/>
    <row r="962" customFormat="1" x14ac:dyDescent="0.3"/>
    <row r="963" customFormat="1" x14ac:dyDescent="0.3"/>
    <row r="964" customFormat="1" x14ac:dyDescent="0.3"/>
    <row r="965" customFormat="1" x14ac:dyDescent="0.3"/>
    <row r="966" customFormat="1" x14ac:dyDescent="0.3"/>
    <row r="967" customFormat="1" x14ac:dyDescent="0.3"/>
    <row r="968" customFormat="1" x14ac:dyDescent="0.3"/>
    <row r="969" customFormat="1" x14ac:dyDescent="0.3"/>
    <row r="970" customFormat="1" x14ac:dyDescent="0.3"/>
    <row r="971" customFormat="1" x14ac:dyDescent="0.3"/>
    <row r="972" customFormat="1" x14ac:dyDescent="0.3"/>
    <row r="973" customFormat="1" x14ac:dyDescent="0.3"/>
    <row r="974" customFormat="1" x14ac:dyDescent="0.3"/>
    <row r="975" customFormat="1" x14ac:dyDescent="0.3"/>
    <row r="976" customFormat="1" x14ac:dyDescent="0.3"/>
    <row r="977" customFormat="1" x14ac:dyDescent="0.3"/>
    <row r="978" customFormat="1" x14ac:dyDescent="0.3"/>
    <row r="979" customFormat="1" x14ac:dyDescent="0.3"/>
    <row r="980" customFormat="1" x14ac:dyDescent="0.3"/>
    <row r="981" customFormat="1" x14ac:dyDescent="0.3"/>
    <row r="982" customFormat="1" x14ac:dyDescent="0.3"/>
    <row r="983" customFormat="1" x14ac:dyDescent="0.3"/>
    <row r="984" customFormat="1" x14ac:dyDescent="0.3"/>
    <row r="985" customFormat="1" x14ac:dyDescent="0.3"/>
    <row r="986" customFormat="1" x14ac:dyDescent="0.3"/>
    <row r="987" customFormat="1" x14ac:dyDescent="0.3"/>
    <row r="988" customFormat="1" x14ac:dyDescent="0.3"/>
    <row r="989" customFormat="1" x14ac:dyDescent="0.3"/>
    <row r="990" customFormat="1" x14ac:dyDescent="0.3"/>
    <row r="991" customFormat="1" x14ac:dyDescent="0.3"/>
    <row r="992" customFormat="1" x14ac:dyDescent="0.3"/>
    <row r="993" customFormat="1" x14ac:dyDescent="0.3"/>
    <row r="994" customFormat="1" x14ac:dyDescent="0.3"/>
    <row r="995" customFormat="1" x14ac:dyDescent="0.3"/>
    <row r="996" customFormat="1" x14ac:dyDescent="0.3"/>
    <row r="997" customFormat="1" x14ac:dyDescent="0.3"/>
    <row r="998" customFormat="1" x14ac:dyDescent="0.3"/>
    <row r="999" customFormat="1" x14ac:dyDescent="0.3"/>
    <row r="1000" customFormat="1" x14ac:dyDescent="0.3"/>
    <row r="1001" customFormat="1" x14ac:dyDescent="0.3"/>
    <row r="1002" customFormat="1" x14ac:dyDescent="0.3"/>
    <row r="1003" customFormat="1" x14ac:dyDescent="0.3"/>
    <row r="1004" customFormat="1" x14ac:dyDescent="0.3"/>
    <row r="1005" customFormat="1" x14ac:dyDescent="0.3"/>
    <row r="1006" customFormat="1" x14ac:dyDescent="0.3"/>
    <row r="1007" customFormat="1" x14ac:dyDescent="0.3"/>
    <row r="1008" customFormat="1" x14ac:dyDescent="0.3"/>
    <row r="1009" customFormat="1" x14ac:dyDescent="0.3"/>
    <row r="1010" customFormat="1" x14ac:dyDescent="0.3"/>
    <row r="1011" customFormat="1" x14ac:dyDescent="0.3"/>
    <row r="1012" customFormat="1" x14ac:dyDescent="0.3"/>
    <row r="1013" customFormat="1" x14ac:dyDescent="0.3"/>
    <row r="1014" customFormat="1" x14ac:dyDescent="0.3"/>
    <row r="1015" customFormat="1" x14ac:dyDescent="0.3"/>
    <row r="1016" customFormat="1" x14ac:dyDescent="0.3"/>
    <row r="1017" customFormat="1" x14ac:dyDescent="0.3"/>
    <row r="1018" customFormat="1" x14ac:dyDescent="0.3"/>
    <row r="1019" customFormat="1" x14ac:dyDescent="0.3"/>
    <row r="1020" customFormat="1" x14ac:dyDescent="0.3"/>
    <row r="1021" customFormat="1" x14ac:dyDescent="0.3"/>
    <row r="1022" customFormat="1" x14ac:dyDescent="0.3"/>
    <row r="1023" customFormat="1" x14ac:dyDescent="0.3"/>
    <row r="1024" customFormat="1" x14ac:dyDescent="0.3"/>
    <row r="1025" customFormat="1" x14ac:dyDescent="0.3"/>
    <row r="1026" customFormat="1" x14ac:dyDescent="0.3"/>
    <row r="1027" customFormat="1" x14ac:dyDescent="0.3"/>
    <row r="1028" customFormat="1" x14ac:dyDescent="0.3"/>
    <row r="1029" customFormat="1" x14ac:dyDescent="0.3"/>
    <row r="1030" customFormat="1" x14ac:dyDescent="0.3"/>
    <row r="1031" customFormat="1" x14ac:dyDescent="0.3"/>
    <row r="1032" customFormat="1" x14ac:dyDescent="0.3"/>
    <row r="1033" customFormat="1" x14ac:dyDescent="0.3"/>
    <row r="1034" customFormat="1" x14ac:dyDescent="0.3"/>
    <row r="1035" customFormat="1" x14ac:dyDescent="0.3"/>
    <row r="1036" customFormat="1" x14ac:dyDescent="0.3"/>
    <row r="1037" customFormat="1" x14ac:dyDescent="0.3"/>
    <row r="1038" customFormat="1" x14ac:dyDescent="0.3"/>
    <row r="1039" customFormat="1" x14ac:dyDescent="0.3"/>
    <row r="1040" customFormat="1" x14ac:dyDescent="0.3"/>
    <row r="1041" customFormat="1" x14ac:dyDescent="0.3"/>
    <row r="1042" customFormat="1" x14ac:dyDescent="0.3"/>
    <row r="1043" customFormat="1" x14ac:dyDescent="0.3"/>
    <row r="1044" customFormat="1" x14ac:dyDescent="0.3"/>
    <row r="1045" customFormat="1" x14ac:dyDescent="0.3"/>
    <row r="1046" customFormat="1" x14ac:dyDescent="0.3"/>
    <row r="1047" customFormat="1" x14ac:dyDescent="0.3"/>
    <row r="1048" customFormat="1" x14ac:dyDescent="0.3"/>
    <row r="1049" customFormat="1" x14ac:dyDescent="0.3"/>
    <row r="1050" customFormat="1" x14ac:dyDescent="0.3"/>
    <row r="1051" customFormat="1" x14ac:dyDescent="0.3"/>
    <row r="1052" customFormat="1" x14ac:dyDescent="0.3"/>
    <row r="1053" customFormat="1" x14ac:dyDescent="0.3"/>
    <row r="1054" customFormat="1" x14ac:dyDescent="0.3"/>
    <row r="1055" customFormat="1" x14ac:dyDescent="0.3"/>
    <row r="1056" customFormat="1" x14ac:dyDescent="0.3"/>
    <row r="1057" customFormat="1" x14ac:dyDescent="0.3"/>
    <row r="1058" customFormat="1" x14ac:dyDescent="0.3"/>
    <row r="1059" customFormat="1" x14ac:dyDescent="0.3"/>
    <row r="1060" customFormat="1" x14ac:dyDescent="0.3"/>
    <row r="1061" customFormat="1" x14ac:dyDescent="0.3"/>
    <row r="1062" customFormat="1" x14ac:dyDescent="0.3"/>
    <row r="1063" customFormat="1" x14ac:dyDescent="0.3"/>
    <row r="1064" customFormat="1" x14ac:dyDescent="0.3"/>
    <row r="1065" customFormat="1" x14ac:dyDescent="0.3"/>
    <row r="1066" customFormat="1" x14ac:dyDescent="0.3"/>
    <row r="1067" customFormat="1" x14ac:dyDescent="0.3"/>
    <row r="1068" customFormat="1" x14ac:dyDescent="0.3"/>
    <row r="1069" customFormat="1" x14ac:dyDescent="0.3"/>
    <row r="1070" customFormat="1" x14ac:dyDescent="0.3"/>
    <row r="1071" customFormat="1" x14ac:dyDescent="0.3"/>
    <row r="1072" customFormat="1" x14ac:dyDescent="0.3"/>
    <row r="1073" customFormat="1" x14ac:dyDescent="0.3"/>
    <row r="1074" customFormat="1" x14ac:dyDescent="0.3"/>
    <row r="1075" customFormat="1" x14ac:dyDescent="0.3"/>
    <row r="1076" customFormat="1" x14ac:dyDescent="0.3"/>
    <row r="1077" customFormat="1" x14ac:dyDescent="0.3"/>
    <row r="1078" customFormat="1" x14ac:dyDescent="0.3"/>
    <row r="1079" customFormat="1" x14ac:dyDescent="0.3"/>
    <row r="1080" customFormat="1" x14ac:dyDescent="0.3"/>
    <row r="1081" customFormat="1" x14ac:dyDescent="0.3"/>
    <row r="1082" customFormat="1" x14ac:dyDescent="0.3"/>
    <row r="1083" customFormat="1" x14ac:dyDescent="0.3"/>
    <row r="1084" customFormat="1" x14ac:dyDescent="0.3"/>
    <row r="1085" customFormat="1" x14ac:dyDescent="0.3"/>
    <row r="1086" customFormat="1" x14ac:dyDescent="0.3"/>
    <row r="1087" customFormat="1" x14ac:dyDescent="0.3"/>
    <row r="1088" customFormat="1" x14ac:dyDescent="0.3"/>
    <row r="1089" customFormat="1" x14ac:dyDescent="0.3"/>
    <row r="1090" customFormat="1" x14ac:dyDescent="0.3"/>
    <row r="1091" customFormat="1" x14ac:dyDescent="0.3"/>
    <row r="1092" customFormat="1" x14ac:dyDescent="0.3"/>
    <row r="1093" customFormat="1" x14ac:dyDescent="0.3"/>
    <row r="1094" customFormat="1" x14ac:dyDescent="0.3"/>
    <row r="1095" customFormat="1" x14ac:dyDescent="0.3"/>
    <row r="1096" customFormat="1" x14ac:dyDescent="0.3"/>
    <row r="1097" customFormat="1" x14ac:dyDescent="0.3"/>
    <row r="1098" customFormat="1" x14ac:dyDescent="0.3"/>
    <row r="1099" customFormat="1" x14ac:dyDescent="0.3"/>
    <row r="1100" customFormat="1" x14ac:dyDescent="0.3"/>
    <row r="1101" customFormat="1" x14ac:dyDescent="0.3"/>
    <row r="1102" customFormat="1" x14ac:dyDescent="0.3"/>
    <row r="1103" customFormat="1" x14ac:dyDescent="0.3"/>
    <row r="1104" customFormat="1" x14ac:dyDescent="0.3"/>
    <row r="1105" customFormat="1" x14ac:dyDescent="0.3"/>
    <row r="1106" customFormat="1" x14ac:dyDescent="0.3"/>
    <row r="1107" customFormat="1" x14ac:dyDescent="0.3"/>
    <row r="1108" customFormat="1" x14ac:dyDescent="0.3"/>
    <row r="1109" customFormat="1" x14ac:dyDescent="0.3"/>
    <row r="1110" customFormat="1" x14ac:dyDescent="0.3"/>
    <row r="1111" customFormat="1" x14ac:dyDescent="0.3"/>
    <row r="1112" customFormat="1" x14ac:dyDescent="0.3"/>
    <row r="1113" customFormat="1" x14ac:dyDescent="0.3"/>
    <row r="1114" customFormat="1" x14ac:dyDescent="0.3"/>
    <row r="1115" customFormat="1" x14ac:dyDescent="0.3"/>
    <row r="1116" customFormat="1" x14ac:dyDescent="0.3"/>
    <row r="1117" customFormat="1" x14ac:dyDescent="0.3"/>
    <row r="1118" customFormat="1" x14ac:dyDescent="0.3"/>
    <row r="1119" customFormat="1" x14ac:dyDescent="0.3"/>
    <row r="1120" customFormat="1" x14ac:dyDescent="0.3"/>
    <row r="1121" customFormat="1" x14ac:dyDescent="0.3"/>
    <row r="1122" customFormat="1" x14ac:dyDescent="0.3"/>
    <row r="1123" customFormat="1" x14ac:dyDescent="0.3"/>
    <row r="1124" customFormat="1" x14ac:dyDescent="0.3"/>
    <row r="1125" customFormat="1" x14ac:dyDescent="0.3"/>
    <row r="1126" customFormat="1" x14ac:dyDescent="0.3"/>
    <row r="1127" customFormat="1" x14ac:dyDescent="0.3"/>
    <row r="1128" customFormat="1" x14ac:dyDescent="0.3"/>
    <row r="1129" customFormat="1" x14ac:dyDescent="0.3"/>
    <row r="1130" customFormat="1" x14ac:dyDescent="0.3"/>
    <row r="1131" customFormat="1" x14ac:dyDescent="0.3"/>
    <row r="1132" customFormat="1" x14ac:dyDescent="0.3"/>
    <row r="1133" customFormat="1" x14ac:dyDescent="0.3"/>
    <row r="1134" customFormat="1" x14ac:dyDescent="0.3"/>
    <row r="1135" customFormat="1" x14ac:dyDescent="0.3"/>
    <row r="1136" customFormat="1" x14ac:dyDescent="0.3"/>
    <row r="1137" customFormat="1" x14ac:dyDescent="0.3"/>
    <row r="1138" customFormat="1" x14ac:dyDescent="0.3"/>
    <row r="1139" customFormat="1" x14ac:dyDescent="0.3"/>
    <row r="1140" customFormat="1" x14ac:dyDescent="0.3"/>
    <row r="1141" customFormat="1" x14ac:dyDescent="0.3"/>
    <row r="1142" customFormat="1" x14ac:dyDescent="0.3"/>
    <row r="1143" customFormat="1" x14ac:dyDescent="0.3"/>
    <row r="1144" customFormat="1" x14ac:dyDescent="0.3"/>
    <row r="1145" customFormat="1" x14ac:dyDescent="0.3"/>
    <row r="1146" customFormat="1" x14ac:dyDescent="0.3"/>
    <row r="1147" customFormat="1" x14ac:dyDescent="0.3"/>
    <row r="1148" customFormat="1" x14ac:dyDescent="0.3"/>
    <row r="1149" customFormat="1" x14ac:dyDescent="0.3"/>
    <row r="1150" customFormat="1" x14ac:dyDescent="0.3"/>
    <row r="1151" customFormat="1" x14ac:dyDescent="0.3"/>
    <row r="1152" customFormat="1" x14ac:dyDescent="0.3"/>
    <row r="1153" customFormat="1" x14ac:dyDescent="0.3"/>
    <row r="1154" customFormat="1" x14ac:dyDescent="0.3"/>
    <row r="1155" customFormat="1" x14ac:dyDescent="0.3"/>
    <row r="1156" customFormat="1" x14ac:dyDescent="0.3"/>
    <row r="1157" customFormat="1" x14ac:dyDescent="0.3"/>
    <row r="1158" customFormat="1" x14ac:dyDescent="0.3"/>
    <row r="1159" customFormat="1" x14ac:dyDescent="0.3"/>
    <row r="1160" customFormat="1" x14ac:dyDescent="0.3"/>
    <row r="1161" customFormat="1" x14ac:dyDescent="0.3"/>
    <row r="1162" customFormat="1" x14ac:dyDescent="0.3"/>
    <row r="1163" customFormat="1" x14ac:dyDescent="0.3"/>
    <row r="1164" customFormat="1" x14ac:dyDescent="0.3"/>
    <row r="1165" customFormat="1" x14ac:dyDescent="0.3"/>
    <row r="1166" customFormat="1" x14ac:dyDescent="0.3"/>
    <row r="1167" customFormat="1" x14ac:dyDescent="0.3"/>
    <row r="1168" customFormat="1" x14ac:dyDescent="0.3"/>
    <row r="1169" customFormat="1" x14ac:dyDescent="0.3"/>
    <row r="1170" customFormat="1" x14ac:dyDescent="0.3"/>
    <row r="1171" customFormat="1" x14ac:dyDescent="0.3"/>
    <row r="1172" customFormat="1" x14ac:dyDescent="0.3"/>
    <row r="1173" customFormat="1" x14ac:dyDescent="0.3"/>
    <row r="1174" customFormat="1" x14ac:dyDescent="0.3"/>
    <row r="1175" customFormat="1" x14ac:dyDescent="0.3"/>
    <row r="1176" customFormat="1" x14ac:dyDescent="0.3"/>
    <row r="1177" customFormat="1" x14ac:dyDescent="0.3"/>
    <row r="1178" customFormat="1" x14ac:dyDescent="0.3"/>
    <row r="1179" customFormat="1" x14ac:dyDescent="0.3"/>
    <row r="1180" customFormat="1" x14ac:dyDescent="0.3"/>
    <row r="1181" customFormat="1" x14ac:dyDescent="0.3"/>
    <row r="1182" customFormat="1" x14ac:dyDescent="0.3"/>
    <row r="1183" customFormat="1" x14ac:dyDescent="0.3"/>
    <row r="1184" customFormat="1" x14ac:dyDescent="0.3"/>
    <row r="1185" customFormat="1" x14ac:dyDescent="0.3"/>
    <row r="1186" customFormat="1" x14ac:dyDescent="0.3"/>
    <row r="1187" customFormat="1" x14ac:dyDescent="0.3"/>
    <row r="1188" customFormat="1" x14ac:dyDescent="0.3"/>
    <row r="1189" customFormat="1" x14ac:dyDescent="0.3"/>
    <row r="1190" customFormat="1" x14ac:dyDescent="0.3"/>
    <row r="1191" customFormat="1" x14ac:dyDescent="0.3"/>
    <row r="1192" customFormat="1" x14ac:dyDescent="0.3"/>
    <row r="1193" customFormat="1" x14ac:dyDescent="0.3"/>
    <row r="1194" customFormat="1" x14ac:dyDescent="0.3"/>
    <row r="1195" customFormat="1" x14ac:dyDescent="0.3"/>
    <row r="1196" customFormat="1" x14ac:dyDescent="0.3"/>
    <row r="1197" customFormat="1" x14ac:dyDescent="0.3"/>
    <row r="1198" customFormat="1" x14ac:dyDescent="0.3"/>
    <row r="1199" customFormat="1" x14ac:dyDescent="0.3"/>
    <row r="1200" customFormat="1" x14ac:dyDescent="0.3"/>
    <row r="1201" customFormat="1" x14ac:dyDescent="0.3"/>
    <row r="1202" customFormat="1" x14ac:dyDescent="0.3"/>
    <row r="1203" customFormat="1" x14ac:dyDescent="0.3"/>
    <row r="1204" customFormat="1" x14ac:dyDescent="0.3"/>
    <row r="1205" customFormat="1" x14ac:dyDescent="0.3"/>
    <row r="1206" customFormat="1" x14ac:dyDescent="0.3"/>
    <row r="1207" customFormat="1" x14ac:dyDescent="0.3"/>
    <row r="1208" customFormat="1" x14ac:dyDescent="0.3"/>
    <row r="1209" customFormat="1" x14ac:dyDescent="0.3"/>
    <row r="1210" customFormat="1" x14ac:dyDescent="0.3"/>
    <row r="1211" customFormat="1" x14ac:dyDescent="0.3"/>
    <row r="1212" customFormat="1" x14ac:dyDescent="0.3"/>
    <row r="1213" customFormat="1" x14ac:dyDescent="0.3"/>
    <row r="1214" customFormat="1" x14ac:dyDescent="0.3"/>
    <row r="1215" customFormat="1" x14ac:dyDescent="0.3"/>
    <row r="1216" customFormat="1" x14ac:dyDescent="0.3"/>
    <row r="1217" customFormat="1" x14ac:dyDescent="0.3"/>
    <row r="1218" customFormat="1" x14ac:dyDescent="0.3"/>
    <row r="1219" customFormat="1" x14ac:dyDescent="0.3"/>
    <row r="1220" customFormat="1" x14ac:dyDescent="0.3"/>
    <row r="1221" customFormat="1" x14ac:dyDescent="0.3"/>
    <row r="1222" customFormat="1" x14ac:dyDescent="0.3"/>
    <row r="1223" customFormat="1" x14ac:dyDescent="0.3"/>
    <row r="1224" customFormat="1" x14ac:dyDescent="0.3"/>
    <row r="1225" customFormat="1" x14ac:dyDescent="0.3"/>
    <row r="1226" customFormat="1" x14ac:dyDescent="0.3"/>
    <row r="1227" customFormat="1" x14ac:dyDescent="0.3"/>
    <row r="1228" customFormat="1" x14ac:dyDescent="0.3"/>
    <row r="1229" customFormat="1" x14ac:dyDescent="0.3"/>
    <row r="1230" customFormat="1" x14ac:dyDescent="0.3"/>
    <row r="1231" customFormat="1" x14ac:dyDescent="0.3"/>
    <row r="1232" customFormat="1" x14ac:dyDescent="0.3"/>
    <row r="1233" customFormat="1" x14ac:dyDescent="0.3"/>
    <row r="1234" customFormat="1" x14ac:dyDescent="0.3"/>
    <row r="1235" customFormat="1" x14ac:dyDescent="0.3"/>
    <row r="1236" customFormat="1" x14ac:dyDescent="0.3"/>
    <row r="1237" customFormat="1" x14ac:dyDescent="0.3"/>
    <row r="1238" customFormat="1" x14ac:dyDescent="0.3"/>
    <row r="1239" customFormat="1" x14ac:dyDescent="0.3"/>
    <row r="1240" customFormat="1" x14ac:dyDescent="0.3"/>
    <row r="1241" customFormat="1" x14ac:dyDescent="0.3"/>
    <row r="1242" customFormat="1" x14ac:dyDescent="0.3"/>
    <row r="1243" customFormat="1" x14ac:dyDescent="0.3"/>
    <row r="1244" customFormat="1" x14ac:dyDescent="0.3"/>
    <row r="1245" customFormat="1" x14ac:dyDescent="0.3"/>
    <row r="1246" customFormat="1" x14ac:dyDescent="0.3"/>
    <row r="1247" customFormat="1" x14ac:dyDescent="0.3"/>
    <row r="1248" customFormat="1" x14ac:dyDescent="0.3"/>
    <row r="1249" customFormat="1" x14ac:dyDescent="0.3"/>
    <row r="1250" customFormat="1" x14ac:dyDescent="0.3"/>
    <row r="1251" customFormat="1" x14ac:dyDescent="0.3"/>
    <row r="1252" customFormat="1" x14ac:dyDescent="0.3"/>
    <row r="1253" customFormat="1" x14ac:dyDescent="0.3"/>
    <row r="1254" customFormat="1" x14ac:dyDescent="0.3"/>
    <row r="1255" customFormat="1" x14ac:dyDescent="0.3"/>
    <row r="1256" customFormat="1" x14ac:dyDescent="0.3"/>
    <row r="1257" customFormat="1" x14ac:dyDescent="0.3"/>
    <row r="1258" customFormat="1" x14ac:dyDescent="0.3"/>
    <row r="1259" customFormat="1" x14ac:dyDescent="0.3"/>
    <row r="1260" customFormat="1" x14ac:dyDescent="0.3"/>
    <row r="1261" customFormat="1" ht="6.75" customHeight="1" x14ac:dyDescent="0.3"/>
    <row r="1262" customFormat="1" ht="6.75" customHeight="1" x14ac:dyDescent="0.3"/>
    <row r="1263" customFormat="1" ht="20.25" customHeight="1" x14ac:dyDescent="0.3"/>
    <row r="1264" customFormat="1" x14ac:dyDescent="0.3"/>
    <row r="1265" customFormat="1" ht="12.75" customHeight="1" x14ac:dyDescent="0.3"/>
    <row r="1266" customFormat="1" x14ac:dyDescent="0.3"/>
  </sheetData>
  <sheetProtection algorithmName="SHA-512" hashValue="MIBcb065CQ6PvV2hgVuC4O1AdT+pgX6tVBJlAJHk0/nkkUkOwv+aWSYBJdt0AKhWWm8OuIBGj6mufuJr//4Q8Q==" saltValue="gC2PZcMajLwB8V7m+K2yMA==" spinCount="100000" sheet="1" objects="1" scenarios="1"/>
  <mergeCells count="35">
    <mergeCell ref="B12:P12"/>
    <mergeCell ref="B1:P1"/>
    <mergeCell ref="B2:P2"/>
    <mergeCell ref="B3:P3"/>
    <mergeCell ref="B5:D5"/>
    <mergeCell ref="F5:K5"/>
    <mergeCell ref="F6:N6"/>
    <mergeCell ref="F7:N7"/>
    <mergeCell ref="E8:I8"/>
    <mergeCell ref="J8:L8"/>
    <mergeCell ref="E9:I9"/>
    <mergeCell ref="K9:L9"/>
    <mergeCell ref="B26:F26"/>
    <mergeCell ref="G26:H26"/>
    <mergeCell ref="I26:J26"/>
    <mergeCell ref="M26:N26"/>
    <mergeCell ref="B15:P15"/>
    <mergeCell ref="C17:P17"/>
    <mergeCell ref="C18:P18"/>
    <mergeCell ref="C19:P19"/>
    <mergeCell ref="B22:P22"/>
    <mergeCell ref="M23:N23"/>
    <mergeCell ref="O23:P23"/>
    <mergeCell ref="B13:P13"/>
    <mergeCell ref="C16:P16"/>
    <mergeCell ref="M24:N24"/>
    <mergeCell ref="B25:F25"/>
    <mergeCell ref="G25:H25"/>
    <mergeCell ref="I25:J25"/>
    <mergeCell ref="M25:N25"/>
    <mergeCell ref="B29:P29"/>
    <mergeCell ref="B34:E34"/>
    <mergeCell ref="G34:H34"/>
    <mergeCell ref="J34:M34"/>
    <mergeCell ref="O34:P34"/>
  </mergeCells>
  <hyperlinks>
    <hyperlink ref="B13" r:id="rId1" xr:uid="{C176C10C-55BE-469B-A94C-92C4EAE2615B}"/>
  </hyperlinks>
  <pageMargins left="0.7" right="0.7" top="0.75" bottom="0.75" header="0.3" footer="0.3"/>
  <pageSetup scale="88" orientation="portrait" horizontalDpi="1200" verticalDpi="1200" r:id="rId2"/>
  <rowBreaks count="1" manualBreakCount="1">
    <brk id="34" max="16383" man="1"/>
  </row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514A6C53CF37A43B79AB207CA31AC1E" ma:contentTypeVersion="10" ma:contentTypeDescription="Create a new document." ma:contentTypeScope="" ma:versionID="c77215e79a200c7d872b486e9e0feaa0">
  <xsd:schema xmlns:xsd="http://www.w3.org/2001/XMLSchema" xmlns:xs="http://www.w3.org/2001/XMLSchema" xmlns:p="http://schemas.microsoft.com/office/2006/metadata/properties" xmlns:ns2="fb2b2639-a8ad-4527-b938-741dd541e013" xmlns:ns3="2984ccd0-fd21-48e3-8084-299deeb5c541" targetNamespace="http://schemas.microsoft.com/office/2006/metadata/properties" ma:root="true" ma:fieldsID="bb444bd22096193f4be1c7989b57a724" ns2:_="" ns3:_="">
    <xsd:import namespace="fb2b2639-a8ad-4527-b938-741dd541e013"/>
    <xsd:import namespace="2984ccd0-fd21-48e3-8084-299deeb5c54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2b2639-a8ad-4527-b938-741dd541e0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84ccd0-fd21-48e3-8084-299deeb5c541"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DC27CA2-B110-4D5F-BEDB-0EEFA29A3110}">
  <ds:schemaRefs>
    <ds:schemaRef ds:uri="http://schemas.microsoft.com/sharepoint/v3/contenttype/forms"/>
  </ds:schemaRefs>
</ds:datastoreItem>
</file>

<file path=customXml/itemProps2.xml><?xml version="1.0" encoding="utf-8"?>
<ds:datastoreItem xmlns:ds="http://schemas.openxmlformats.org/officeDocument/2006/customXml" ds:itemID="{A4CE47BA-4A3C-4064-A77D-6ED4536025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2b2639-a8ad-4527-b938-741dd541e013"/>
    <ds:schemaRef ds:uri="2984ccd0-fd21-48e3-8084-299deeb5c5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2BA5179-F96E-4310-9EAB-D876AAF73BE7}">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vt:i4>
      </vt:variant>
    </vt:vector>
  </HeadingPairs>
  <TitlesOfParts>
    <vt:vector size="14" baseType="lpstr">
      <vt:lpstr>Introduction</vt:lpstr>
      <vt:lpstr>Application</vt:lpstr>
      <vt:lpstr>Terms and Conditions</vt:lpstr>
      <vt:lpstr>Tune-Up Checklist-Boiler</vt:lpstr>
      <vt:lpstr>Tune-Up Checklist-Furnace</vt:lpstr>
      <vt:lpstr>Equipment Details-Boiler</vt:lpstr>
      <vt:lpstr>Equipment Details-Furnace</vt:lpstr>
      <vt:lpstr>Project Closeout-Boiler</vt:lpstr>
      <vt:lpstr>Project Closeout-Furnace</vt:lpstr>
      <vt:lpstr>Lookups</vt:lpstr>
      <vt:lpstr>Reference</vt:lpstr>
      <vt:lpstr>Development</vt:lpstr>
      <vt:lpstr>'Project Closeout-Boiler'!Print_Area</vt:lpstr>
      <vt:lpstr>'Project Closeout-Furnace'!Print_Area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 Augustine</dc:creator>
  <cp:keywords/>
  <dc:description/>
  <cp:lastModifiedBy>Byk, Kimberley</cp:lastModifiedBy>
  <cp:revision/>
  <cp:lastPrinted>2022-05-02T17:46:52Z</cp:lastPrinted>
  <dcterms:created xsi:type="dcterms:W3CDTF">2021-10-27T17:12:42Z</dcterms:created>
  <dcterms:modified xsi:type="dcterms:W3CDTF">2023-06-29T20:43:44Z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0x010100E514A6C53CF37A43B79AB207CA31AC1E</vt:lpwstr>
  </property>
  <property fmtid="{D5CDD505-2E9C-101B-9397-08002B2CF9AE}" pid="3" name="MSIP_Label_6490586b-6766-439a-826f-fa6da183971c_Enabled">
    <vt:lpwstr>true</vt:lpwstr>
  </property>
  <property fmtid="{D5CDD505-2E9C-101B-9397-08002B2CF9AE}" pid="4" name="MSIP_Label_6490586b-6766-439a-826f-fa6da183971c_SetDate">
    <vt:lpwstr>2021-12-08T15:07:23Z</vt:lpwstr>
  </property>
  <property fmtid="{D5CDD505-2E9C-101B-9397-08002B2CF9AE}" pid="5" name="MSIP_Label_6490586b-6766-439a-826f-fa6da183971c_Method">
    <vt:lpwstr>Standard</vt:lpwstr>
  </property>
  <property fmtid="{D5CDD505-2E9C-101B-9397-08002B2CF9AE}" pid="6" name="MSIP_Label_6490586b-6766-439a-826f-fa6da183971c_Name">
    <vt:lpwstr>General</vt:lpwstr>
  </property>
  <property fmtid="{D5CDD505-2E9C-101B-9397-08002B2CF9AE}" pid="7" name="MSIP_Label_6490586b-6766-439a-826f-fa6da183971c_SiteId">
    <vt:lpwstr>e9aef9b7-25ca-4518-a881-33e546773136</vt:lpwstr>
  </property>
  <property fmtid="{D5CDD505-2E9C-101B-9397-08002B2CF9AE}" pid="8" name="MSIP_Label_6490586b-6766-439a-826f-fa6da183971c_ActionId">
    <vt:lpwstr>16571fb6-0140-433d-8c19-e43d18cdaacb</vt:lpwstr>
  </property>
  <property fmtid="{D5CDD505-2E9C-101B-9397-08002B2CF9AE}" pid="9" name="MSIP_Label_6490586b-6766-439a-826f-fa6da183971c_ContentBits">
    <vt:lpwstr>0</vt:lpwstr>
  </property>
</Properties>
</file>